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5" yWindow="465" windowWidth="20730" windowHeight="11760" tabRatio="500" firstSheet="7" activeTab="15"/>
  </bookViews>
  <sheets>
    <sheet name="DATA BRM" sheetId="12" r:id="rId1"/>
    <sheet name="Screen Criteria" sheetId="8" r:id="rId2"/>
    <sheet name="Aggregates" sheetId="9" r:id="rId3"/>
    <sheet name="DATA MENTAH" sheetId="10" r:id="rId4"/>
    <sheet name="DATA OLAHAN" sheetId="11" r:id="rId5"/>
    <sheet name="LDR" sheetId="1" r:id="rId6"/>
    <sheet name="ROA" sheetId="2" r:id="rId7"/>
    <sheet name="BOPO" sheetId="7" r:id="rId8"/>
    <sheet name="NPL" sheetId="5" r:id="rId9"/>
    <sheet name="BANK SIZE" sheetId="4" r:id="rId10"/>
    <sheet name="CAR" sheetId="6" r:id="rId11"/>
    <sheet name="formula" sheetId="13" r:id="rId12"/>
    <sheet name="formula (2)" sheetId="15" r:id="rId13"/>
    <sheet name="Sheet1" sheetId="16" r:id="rId14"/>
    <sheet name="Sheet2" sheetId="17" r:id="rId15"/>
    <sheet name="PRINT SCREEN TERBARU" sheetId="18" r:id="rId16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41331.3579513889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Titles" localSheetId="2">Aggregates!$1:$3</definedName>
    <definedName name="_xlnm.Print_Titles" localSheetId="3">'DATA MENTAH'!$1:$3</definedName>
  </definedNames>
  <calcPr calcId="124519" iterateDelta="9.999999999999445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27" i="15"/>
  <c r="Q27"/>
  <c r="R27"/>
  <c r="S27"/>
  <c r="T27"/>
  <c r="P28"/>
  <c r="Q28"/>
  <c r="R28"/>
  <c r="S28"/>
  <c r="T28"/>
  <c r="P29"/>
  <c r="Q29"/>
  <c r="R29"/>
  <c r="S29"/>
  <c r="T29"/>
  <c r="P30"/>
  <c r="Q30"/>
  <c r="R30"/>
  <c r="S30"/>
  <c r="T30"/>
  <c r="P31"/>
  <c r="Q31"/>
  <c r="R31"/>
  <c r="S31"/>
  <c r="T31"/>
  <c r="O31"/>
  <c r="O30"/>
  <c r="O29"/>
  <c r="O28"/>
  <c r="O27"/>
  <c r="P22"/>
  <c r="Q22"/>
  <c r="R22"/>
  <c r="S22"/>
  <c r="T22"/>
  <c r="P23"/>
  <c r="Q23"/>
  <c r="R23"/>
  <c r="S23"/>
  <c r="T23"/>
  <c r="P24"/>
  <c r="Q24"/>
  <c r="R24"/>
  <c r="S24"/>
  <c r="T24"/>
  <c r="P25"/>
  <c r="Q25"/>
  <c r="R25"/>
  <c r="S25"/>
  <c r="T25"/>
  <c r="P26"/>
  <c r="Q26"/>
  <c r="R26"/>
  <c r="S26"/>
  <c r="T26"/>
  <c r="O26"/>
  <c r="O25"/>
  <c r="O24"/>
  <c r="O23"/>
  <c r="O22"/>
  <c r="P17"/>
  <c r="Q17"/>
  <c r="R17"/>
  <c r="S17"/>
  <c r="T17"/>
  <c r="P18"/>
  <c r="Q18"/>
  <c r="R18"/>
  <c r="S18"/>
  <c r="T18"/>
  <c r="P19"/>
  <c r="Q19"/>
  <c r="R19"/>
  <c r="S19"/>
  <c r="T19"/>
  <c r="P20"/>
  <c r="Q20"/>
  <c r="R20"/>
  <c r="S20"/>
  <c r="T20"/>
  <c r="P21"/>
  <c r="Q21"/>
  <c r="R21"/>
  <c r="S21"/>
  <c r="T21"/>
  <c r="O21"/>
  <c r="O20"/>
  <c r="O19"/>
  <c r="O18"/>
  <c r="O17"/>
  <c r="P12"/>
  <c r="Q12"/>
  <c r="R12"/>
  <c r="S12"/>
  <c r="T12"/>
  <c r="P13"/>
  <c r="Q13"/>
  <c r="R13"/>
  <c r="S13"/>
  <c r="T13"/>
  <c r="P14"/>
  <c r="Q14"/>
  <c r="R14"/>
  <c r="S14"/>
  <c r="T14"/>
  <c r="P15"/>
  <c r="Q15"/>
  <c r="R15"/>
  <c r="S15"/>
  <c r="T15"/>
  <c r="P16"/>
  <c r="Q16"/>
  <c r="R16"/>
  <c r="S16"/>
  <c r="T16"/>
  <c r="O16"/>
  <c r="O15"/>
  <c r="O14"/>
  <c r="O12"/>
  <c r="O13"/>
  <c r="J7"/>
  <c r="J12"/>
  <c r="J17"/>
  <c r="J8"/>
  <c r="J13"/>
  <c r="J18"/>
  <c r="J9"/>
  <c r="J14"/>
  <c r="J19"/>
  <c r="J10"/>
  <c r="J15"/>
  <c r="J20"/>
  <c r="J11"/>
  <c r="J16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P7"/>
  <c r="Q7"/>
  <c r="R7"/>
  <c r="S7"/>
  <c r="T7"/>
  <c r="P8"/>
  <c r="Q8"/>
  <c r="R8"/>
  <c r="S8"/>
  <c r="T8"/>
  <c r="P9"/>
  <c r="Q9"/>
  <c r="R9"/>
  <c r="S9"/>
  <c r="T9"/>
  <c r="P10"/>
  <c r="Q10"/>
  <c r="R10"/>
  <c r="S10"/>
  <c r="T10"/>
  <c r="P11"/>
  <c r="Q11"/>
  <c r="R11"/>
  <c r="S11"/>
  <c r="T11"/>
  <c r="O11"/>
  <c r="O10"/>
  <c r="O9"/>
  <c r="O8"/>
  <c r="O7"/>
  <c r="P2"/>
  <c r="Q2"/>
  <c r="R2"/>
  <c r="S2"/>
  <c r="T2"/>
  <c r="P3"/>
  <c r="Q3"/>
  <c r="R3"/>
  <c r="S3"/>
  <c r="T3"/>
  <c r="P4"/>
  <c r="Q4"/>
  <c r="R4"/>
  <c r="S4"/>
  <c r="T4"/>
  <c r="P5"/>
  <c r="Q5"/>
  <c r="R5"/>
  <c r="S5"/>
  <c r="T5"/>
  <c r="P6"/>
  <c r="Q6"/>
  <c r="R6"/>
  <c r="S6"/>
  <c r="T6"/>
  <c r="O6"/>
  <c r="O5"/>
  <c r="O4"/>
  <c r="O3"/>
  <c r="O2"/>
  <c r="J23" i="5"/>
  <c r="I23"/>
  <c r="K2" i="15"/>
  <c r="H216" i="13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6"/>
  <c r="G5"/>
  <c r="G4"/>
  <c r="G3"/>
  <c r="G2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S45" i="7"/>
  <c r="R45"/>
  <c r="Q45"/>
  <c r="P45"/>
  <c r="O45"/>
  <c r="N45"/>
  <c r="S44"/>
  <c r="R44"/>
  <c r="Q44"/>
  <c r="P44"/>
  <c r="O44"/>
  <c r="N44"/>
  <c r="S43"/>
  <c r="R43"/>
  <c r="Q43"/>
  <c r="P43"/>
  <c r="O43"/>
  <c r="N43"/>
  <c r="S42"/>
  <c r="R42"/>
  <c r="Q42"/>
  <c r="P42"/>
  <c r="O42"/>
  <c r="N42"/>
  <c r="S41"/>
  <c r="R41"/>
  <c r="Q41"/>
  <c r="P41"/>
  <c r="O41"/>
  <c r="N41"/>
  <c r="S40"/>
  <c r="R40"/>
  <c r="Q40"/>
  <c r="P40"/>
  <c r="O40"/>
  <c r="N40"/>
  <c r="S39"/>
  <c r="R39"/>
  <c r="Q39"/>
  <c r="P39"/>
  <c r="O39"/>
  <c r="N39"/>
  <c r="S38"/>
  <c r="R38"/>
  <c r="Q38"/>
  <c r="P38"/>
  <c r="O38"/>
  <c r="N38"/>
  <c r="S37"/>
  <c r="R37"/>
  <c r="Q37"/>
  <c r="P37"/>
  <c r="O37"/>
  <c r="N37"/>
  <c r="S36"/>
  <c r="R36"/>
  <c r="Q36"/>
  <c r="P36"/>
  <c r="O36"/>
  <c r="N36"/>
  <c r="S35"/>
  <c r="R35"/>
  <c r="Q35"/>
  <c r="P35"/>
  <c r="O35"/>
  <c r="N35"/>
  <c r="S34"/>
  <c r="R34"/>
  <c r="Q34"/>
  <c r="P34"/>
  <c r="O34"/>
  <c r="N34"/>
  <c r="S33"/>
  <c r="R33"/>
  <c r="Q33"/>
  <c r="P33"/>
  <c r="O33"/>
  <c r="N33"/>
  <c r="S32"/>
  <c r="R32"/>
  <c r="Q32"/>
  <c r="P32"/>
  <c r="O32"/>
  <c r="N32"/>
  <c r="S31"/>
  <c r="R31"/>
  <c r="Q31"/>
  <c r="P31"/>
  <c r="O31"/>
  <c r="N31"/>
  <c r="S30"/>
  <c r="R30"/>
  <c r="Q30"/>
  <c r="P30"/>
  <c r="O30"/>
  <c r="N30"/>
  <c r="S29"/>
  <c r="R29"/>
  <c r="Q29"/>
  <c r="P29"/>
  <c r="O29"/>
  <c r="N29"/>
  <c r="S28"/>
  <c r="R28"/>
  <c r="Q28"/>
  <c r="P28"/>
  <c r="O28"/>
  <c r="N28"/>
  <c r="S27"/>
  <c r="R27"/>
  <c r="Q27"/>
  <c r="P27"/>
  <c r="O27"/>
  <c r="N27"/>
  <c r="S26"/>
  <c r="R26"/>
  <c r="Q26"/>
  <c r="P26"/>
  <c r="O26"/>
  <c r="N26"/>
  <c r="S25"/>
  <c r="R25"/>
  <c r="Q25"/>
  <c r="P25"/>
  <c r="O25"/>
  <c r="N25"/>
  <c r="S24"/>
  <c r="R24"/>
  <c r="Q24"/>
  <c r="P24"/>
  <c r="O24"/>
  <c r="N24"/>
  <c r="S23"/>
  <c r="R23"/>
  <c r="Q23"/>
  <c r="P23"/>
  <c r="O23"/>
  <c r="N23"/>
  <c r="S22"/>
  <c r="R22"/>
  <c r="Q22"/>
  <c r="P22"/>
  <c r="O22"/>
  <c r="N22"/>
  <c r="S21"/>
  <c r="R21"/>
  <c r="Q21"/>
  <c r="P21"/>
  <c r="O21"/>
  <c r="N21"/>
  <c r="S20"/>
  <c r="R20"/>
  <c r="Q20"/>
  <c r="P20"/>
  <c r="O20"/>
  <c r="N20"/>
  <c r="S19"/>
  <c r="R19"/>
  <c r="Q19"/>
  <c r="P19"/>
  <c r="O19"/>
  <c r="N19"/>
  <c r="S18"/>
  <c r="R18"/>
  <c r="Q18"/>
  <c r="P18"/>
  <c r="O18"/>
  <c r="N18"/>
  <c r="S17"/>
  <c r="R17"/>
  <c r="Q17"/>
  <c r="P17"/>
  <c r="O17"/>
  <c r="N17"/>
  <c r="S16"/>
  <c r="R16"/>
  <c r="Q16"/>
  <c r="P16"/>
  <c r="O16"/>
  <c r="N16"/>
  <c r="S15"/>
  <c r="R15"/>
  <c r="Q15"/>
  <c r="P15"/>
  <c r="O15"/>
  <c r="N15"/>
  <c r="S14"/>
  <c r="R14"/>
  <c r="Q14"/>
  <c r="P14"/>
  <c r="O14"/>
  <c r="N14"/>
  <c r="S13"/>
  <c r="R13"/>
  <c r="Q13"/>
  <c r="P13"/>
  <c r="O13"/>
  <c r="N13"/>
  <c r="S12"/>
  <c r="R12"/>
  <c r="Q12"/>
  <c r="P12"/>
  <c r="O12"/>
  <c r="N12"/>
  <c r="S11"/>
  <c r="R11"/>
  <c r="Q11"/>
  <c r="P11"/>
  <c r="O11"/>
  <c r="N11"/>
  <c r="S10"/>
  <c r="R10"/>
  <c r="Q10"/>
  <c r="P10"/>
  <c r="O10"/>
  <c r="N10"/>
  <c r="S9"/>
  <c r="R9"/>
  <c r="Q9"/>
  <c r="P9"/>
  <c r="O9"/>
  <c r="N9"/>
  <c r="S8"/>
  <c r="R8"/>
  <c r="Q8"/>
  <c r="P8"/>
  <c r="O8"/>
  <c r="N8"/>
  <c r="S7"/>
  <c r="R7"/>
  <c r="Q7"/>
  <c r="P7"/>
  <c r="O7"/>
  <c r="N7"/>
  <c r="S6"/>
  <c r="R6"/>
  <c r="Q6"/>
  <c r="P6"/>
  <c r="O6"/>
  <c r="N6"/>
  <c r="S5"/>
  <c r="R5"/>
  <c r="Q5"/>
  <c r="P5"/>
  <c r="O5"/>
  <c r="N5"/>
  <c r="S4"/>
  <c r="R4"/>
  <c r="Q4"/>
  <c r="P4"/>
  <c r="O4"/>
  <c r="N4"/>
  <c r="T3"/>
  <c r="S3"/>
  <c r="R3"/>
  <c r="Q3"/>
  <c r="P3"/>
  <c r="O3"/>
  <c r="N3"/>
  <c r="P45" i="2"/>
  <c r="O45"/>
  <c r="N45"/>
  <c r="M45"/>
  <c r="L45"/>
  <c r="P44"/>
  <c r="O44"/>
  <c r="N44"/>
  <c r="M44"/>
  <c r="L44"/>
  <c r="P43"/>
  <c r="O43"/>
  <c r="N43"/>
  <c r="M43"/>
  <c r="L43"/>
  <c r="P42"/>
  <c r="O42"/>
  <c r="N42"/>
  <c r="M42"/>
  <c r="L42"/>
  <c r="P41"/>
  <c r="O41"/>
  <c r="N41"/>
  <c r="M41"/>
  <c r="L41"/>
  <c r="P40"/>
  <c r="O40"/>
  <c r="N40"/>
  <c r="M40"/>
  <c r="L40"/>
  <c r="P39"/>
  <c r="O39"/>
  <c r="N39"/>
  <c r="M39"/>
  <c r="L39"/>
  <c r="P38"/>
  <c r="O38"/>
  <c r="N38"/>
  <c r="M38"/>
  <c r="L38"/>
  <c r="P37"/>
  <c r="O37"/>
  <c r="N37"/>
  <c r="M37"/>
  <c r="L37"/>
  <c r="P36"/>
  <c r="O36"/>
  <c r="N36"/>
  <c r="M36"/>
  <c r="L36"/>
  <c r="P35"/>
  <c r="O35"/>
  <c r="N35"/>
  <c r="M35"/>
  <c r="L35"/>
  <c r="P34"/>
  <c r="O34"/>
  <c r="N34"/>
  <c r="M34"/>
  <c r="L34"/>
  <c r="P33"/>
  <c r="O33"/>
  <c r="N33"/>
  <c r="M33"/>
  <c r="L33"/>
  <c r="P32"/>
  <c r="O32"/>
  <c r="N32"/>
  <c r="M32"/>
  <c r="L32"/>
  <c r="P31"/>
  <c r="O31"/>
  <c r="N31"/>
  <c r="M31"/>
  <c r="L31"/>
  <c r="P30"/>
  <c r="O30"/>
  <c r="N30"/>
  <c r="M30"/>
  <c r="L30"/>
  <c r="P29"/>
  <c r="O29"/>
  <c r="N29"/>
  <c r="M29"/>
  <c r="L29"/>
  <c r="P28"/>
  <c r="O28"/>
  <c r="N28"/>
  <c r="M28"/>
  <c r="L28"/>
  <c r="P27"/>
  <c r="O27"/>
  <c r="N27"/>
  <c r="M27"/>
  <c r="L27"/>
  <c r="P26"/>
  <c r="O26"/>
  <c r="N26"/>
  <c r="M26"/>
  <c r="L26"/>
  <c r="P25"/>
  <c r="O25"/>
  <c r="N25"/>
  <c r="M25"/>
  <c r="L25"/>
  <c r="P24"/>
  <c r="O24"/>
  <c r="N24"/>
  <c r="M24"/>
  <c r="L24"/>
  <c r="P23"/>
  <c r="O23"/>
  <c r="N23"/>
  <c r="M23"/>
  <c r="L23"/>
  <c r="P22"/>
  <c r="O22"/>
  <c r="N22"/>
  <c r="M22"/>
  <c r="L22"/>
  <c r="P21"/>
  <c r="O21"/>
  <c r="N21"/>
  <c r="M21"/>
  <c r="L21"/>
  <c r="P20"/>
  <c r="O20"/>
  <c r="N20"/>
  <c r="M20"/>
  <c r="L20"/>
  <c r="P19"/>
  <c r="O19"/>
  <c r="N19"/>
  <c r="M19"/>
  <c r="L19"/>
  <c r="P18"/>
  <c r="O18"/>
  <c r="N18"/>
  <c r="M18"/>
  <c r="L18"/>
  <c r="P17"/>
  <c r="O17"/>
  <c r="N17"/>
  <c r="M17"/>
  <c r="L17"/>
  <c r="P16"/>
  <c r="O16"/>
  <c r="N16"/>
  <c r="M16"/>
  <c r="L16"/>
  <c r="P15"/>
  <c r="O15"/>
  <c r="N15"/>
  <c r="M15"/>
  <c r="L15"/>
  <c r="P14"/>
  <c r="O14"/>
  <c r="N14"/>
  <c r="M14"/>
  <c r="L14"/>
  <c r="P13"/>
  <c r="O13"/>
  <c r="N13"/>
  <c r="M13"/>
  <c r="L13"/>
  <c r="P12"/>
  <c r="O12"/>
  <c r="N12"/>
  <c r="M12"/>
  <c r="L12"/>
  <c r="P11"/>
  <c r="O11"/>
  <c r="N11"/>
  <c r="M11"/>
  <c r="L11"/>
  <c r="P10"/>
  <c r="O10"/>
  <c r="N10"/>
  <c r="M10"/>
  <c r="L10"/>
  <c r="P9"/>
  <c r="O9"/>
  <c r="N9"/>
  <c r="M9"/>
  <c r="L9"/>
  <c r="P8"/>
  <c r="O8"/>
  <c r="N8"/>
  <c r="M8"/>
  <c r="L8"/>
  <c r="P7"/>
  <c r="O7"/>
  <c r="N7"/>
  <c r="M7"/>
  <c r="L7"/>
  <c r="P6"/>
  <c r="O6"/>
  <c r="N6"/>
  <c r="M6"/>
  <c r="L6"/>
  <c r="P5"/>
  <c r="O5"/>
  <c r="N5"/>
  <c r="M5"/>
  <c r="L5"/>
  <c r="P4"/>
  <c r="O4"/>
  <c r="N4"/>
  <c r="M4"/>
  <c r="L4"/>
  <c r="P3"/>
  <c r="O3"/>
  <c r="N3"/>
  <c r="M3"/>
  <c r="L3"/>
  <c r="R45" i="1"/>
  <c r="Q45"/>
  <c r="P45"/>
  <c r="O45"/>
  <c r="N45"/>
  <c r="M45"/>
  <c r="R44"/>
  <c r="Q44"/>
  <c r="P44"/>
  <c r="O44"/>
  <c r="N44"/>
  <c r="M44"/>
  <c r="R43"/>
  <c r="Q43"/>
  <c r="P43"/>
  <c r="O43"/>
  <c r="N43"/>
  <c r="M43"/>
  <c r="R42"/>
  <c r="Q42"/>
  <c r="P42"/>
  <c r="O42"/>
  <c r="N42"/>
  <c r="M42"/>
  <c r="R41"/>
  <c r="Q41"/>
  <c r="P41"/>
  <c r="O41"/>
  <c r="N41"/>
  <c r="M41"/>
  <c r="R40"/>
  <c r="Q40"/>
  <c r="P40"/>
  <c r="O40"/>
  <c r="N40"/>
  <c r="M40"/>
  <c r="R39"/>
  <c r="Q39"/>
  <c r="P39"/>
  <c r="O39"/>
  <c r="N39"/>
  <c r="M39"/>
  <c r="R38"/>
  <c r="Q38"/>
  <c r="P38"/>
  <c r="O38"/>
  <c r="N38"/>
  <c r="M38"/>
  <c r="R37"/>
  <c r="Q37"/>
  <c r="P37"/>
  <c r="O37"/>
  <c r="N37"/>
  <c r="M37"/>
  <c r="R36"/>
  <c r="Q36"/>
  <c r="P36"/>
  <c r="O36"/>
  <c r="N36"/>
  <c r="M36"/>
  <c r="R35"/>
  <c r="Q35"/>
  <c r="P35"/>
  <c r="O35"/>
  <c r="N35"/>
  <c r="M35"/>
  <c r="R34"/>
  <c r="Q34"/>
  <c r="P34"/>
  <c r="O34"/>
  <c r="N34"/>
  <c r="M34"/>
  <c r="R33"/>
  <c r="Q33"/>
  <c r="P33"/>
  <c r="O33"/>
  <c r="N33"/>
  <c r="M33"/>
  <c r="R32"/>
  <c r="Q32"/>
  <c r="P32"/>
  <c r="O32"/>
  <c r="N32"/>
  <c r="M32"/>
  <c r="R31"/>
  <c r="Q31"/>
  <c r="P31"/>
  <c r="O31"/>
  <c r="N31"/>
  <c r="M31"/>
  <c r="R30"/>
  <c r="Q30"/>
  <c r="P30"/>
  <c r="O30"/>
  <c r="N30"/>
  <c r="M30"/>
  <c r="R29"/>
  <c r="Q29"/>
  <c r="P29"/>
  <c r="O29"/>
  <c r="N29"/>
  <c r="M29"/>
  <c r="R28"/>
  <c r="Q28"/>
  <c r="P28"/>
  <c r="O28"/>
  <c r="N28"/>
  <c r="M28"/>
  <c r="R27"/>
  <c r="Q27"/>
  <c r="P27"/>
  <c r="O27"/>
  <c r="N27"/>
  <c r="M27"/>
  <c r="R26"/>
  <c r="Q26"/>
  <c r="P26"/>
  <c r="O26"/>
  <c r="N26"/>
  <c r="M26"/>
  <c r="R25"/>
  <c r="Q25"/>
  <c r="P25"/>
  <c r="O25"/>
  <c r="N25"/>
  <c r="M25"/>
  <c r="R24"/>
  <c r="Q24"/>
  <c r="P24"/>
  <c r="O24"/>
  <c r="N24"/>
  <c r="M24"/>
  <c r="R23"/>
  <c r="Q23"/>
  <c r="P23"/>
  <c r="O23"/>
  <c r="N23"/>
  <c r="M23"/>
  <c r="R22"/>
  <c r="Q22"/>
  <c r="P22"/>
  <c r="O22"/>
  <c r="N22"/>
  <c r="M22"/>
  <c r="R21"/>
  <c r="Q21"/>
  <c r="P21"/>
  <c r="O21"/>
  <c r="N21"/>
  <c r="M21"/>
  <c r="R20"/>
  <c r="Q20"/>
  <c r="P20"/>
  <c r="O20"/>
  <c r="N20"/>
  <c r="M20"/>
  <c r="R19"/>
  <c r="Q19"/>
  <c r="P19"/>
  <c r="O19"/>
  <c r="N19"/>
  <c r="M19"/>
  <c r="R18"/>
  <c r="Q18"/>
  <c r="P18"/>
  <c r="O18"/>
  <c r="N18"/>
  <c r="M18"/>
  <c r="R17"/>
  <c r="Q17"/>
  <c r="P17"/>
  <c r="O17"/>
  <c r="N17"/>
  <c r="M17"/>
  <c r="R16"/>
  <c r="Q16"/>
  <c r="P16"/>
  <c r="O16"/>
  <c r="N16"/>
  <c r="M16"/>
  <c r="R15"/>
  <c r="Q15"/>
  <c r="P15"/>
  <c r="O15"/>
  <c r="N15"/>
  <c r="M15"/>
  <c r="R14"/>
  <c r="Q14"/>
  <c r="P14"/>
  <c r="O14"/>
  <c r="N14"/>
  <c r="M14"/>
  <c r="R13"/>
  <c r="Q13"/>
  <c r="P13"/>
  <c r="O13"/>
  <c r="N13"/>
  <c r="M13"/>
  <c r="R12"/>
  <c r="Q12"/>
  <c r="P12"/>
  <c r="O12"/>
  <c r="N12"/>
  <c r="M12"/>
  <c r="R11"/>
  <c r="Q11"/>
  <c r="P11"/>
  <c r="O11"/>
  <c r="N11"/>
  <c r="M11"/>
  <c r="R10"/>
  <c r="Q10"/>
  <c r="P10"/>
  <c r="O10"/>
  <c r="N10"/>
  <c r="M10"/>
  <c r="R9"/>
  <c r="Q9"/>
  <c r="P9"/>
  <c r="O9"/>
  <c r="N9"/>
  <c r="M9"/>
  <c r="R8"/>
  <c r="Q8"/>
  <c r="P8"/>
  <c r="O8"/>
  <c r="N8"/>
  <c r="M8"/>
  <c r="R7"/>
  <c r="Q7"/>
  <c r="P7"/>
  <c r="O7"/>
  <c r="N7"/>
  <c r="M7"/>
  <c r="R6"/>
  <c r="Q6"/>
  <c r="P6"/>
  <c r="O6"/>
  <c r="N6"/>
  <c r="M6"/>
  <c r="R5"/>
  <c r="Q5"/>
  <c r="P5"/>
  <c r="O5"/>
  <c r="N5"/>
  <c r="M5"/>
  <c r="R4"/>
  <c r="Q4"/>
  <c r="P4"/>
  <c r="O4"/>
  <c r="N4"/>
  <c r="M4"/>
  <c r="S3"/>
  <c r="R3"/>
  <c r="Q3"/>
  <c r="P3"/>
  <c r="O3"/>
  <c r="N3"/>
  <c r="M3"/>
  <c r="AH9" i="10" l="1"/>
  <c r="AI9"/>
  <c r="AJ9"/>
  <c r="AK9"/>
  <c r="AL9"/>
  <c r="AM9"/>
  <c r="AH10"/>
  <c r="AI10"/>
  <c r="AJ10"/>
  <c r="AK10"/>
  <c r="AL10"/>
  <c r="AM10"/>
  <c r="AH11"/>
  <c r="AI11"/>
  <c r="AJ11"/>
  <c r="AK11"/>
  <c r="AL11"/>
  <c r="AM11"/>
  <c r="AH12"/>
  <c r="AI12"/>
  <c r="AJ12"/>
  <c r="AK12"/>
  <c r="AL12"/>
  <c r="AM12"/>
  <c r="AH13"/>
  <c r="AI13"/>
  <c r="AJ13"/>
  <c r="AK13"/>
  <c r="AL13"/>
  <c r="AM13"/>
  <c r="AH14"/>
  <c r="AI14"/>
  <c r="AJ14"/>
  <c r="AK14"/>
  <c r="AL14"/>
  <c r="AM14"/>
  <c r="AH15"/>
  <c r="AI15"/>
  <c r="AJ15"/>
  <c r="AK15"/>
  <c r="AL15"/>
  <c r="AM15"/>
  <c r="AH16"/>
  <c r="AI16"/>
  <c r="AJ16"/>
  <c r="AK16"/>
  <c r="AL16"/>
  <c r="AM16"/>
  <c r="AH17"/>
  <c r="AI17"/>
  <c r="AJ17"/>
  <c r="AK17"/>
  <c r="AL17"/>
  <c r="AM17"/>
  <c r="AH18"/>
  <c r="AI18"/>
  <c r="AJ18"/>
  <c r="AK18"/>
  <c r="AL18"/>
  <c r="AM18"/>
  <c r="AH19"/>
  <c r="AI19"/>
  <c r="AJ19"/>
  <c r="AK19"/>
  <c r="AL19"/>
  <c r="AM19"/>
  <c r="AH20"/>
  <c r="AI20"/>
  <c r="AJ20"/>
  <c r="AK20"/>
  <c r="AL20"/>
  <c r="AM20"/>
  <c r="AH21"/>
  <c r="AI21"/>
  <c r="AJ21"/>
  <c r="AK21"/>
  <c r="AL21"/>
  <c r="AM21"/>
  <c r="AH22"/>
  <c r="AI22"/>
  <c r="AJ22"/>
  <c r="AK22"/>
  <c r="AL22"/>
  <c r="AM22"/>
  <c r="AH23"/>
  <c r="AI23"/>
  <c r="AJ23"/>
  <c r="AK23"/>
  <c r="AL23"/>
  <c r="AM23"/>
  <c r="AH24"/>
  <c r="AI24"/>
  <c r="AJ24"/>
  <c r="AK24"/>
  <c r="AL24"/>
  <c r="AM24"/>
  <c r="AH25"/>
  <c r="AI25"/>
  <c r="AJ25"/>
  <c r="AK25"/>
  <c r="AL25"/>
  <c r="AM25"/>
  <c r="AH26"/>
  <c r="AI26"/>
  <c r="AJ26"/>
  <c r="AK26"/>
  <c r="AL26"/>
  <c r="AM26"/>
  <c r="AH27"/>
  <c r="AI27"/>
  <c r="AJ27"/>
  <c r="AK27"/>
  <c r="AL27"/>
  <c r="AM27"/>
  <c r="AH28"/>
  <c r="AI28"/>
  <c r="AJ28"/>
  <c r="AK28"/>
  <c r="AL28"/>
  <c r="AM28"/>
  <c r="AH29"/>
  <c r="AI29"/>
  <c r="AJ29"/>
  <c r="AK29"/>
  <c r="AL29"/>
  <c r="AM29"/>
  <c r="AH30"/>
  <c r="AI30"/>
  <c r="AJ30"/>
  <c r="AK30"/>
  <c r="AL30"/>
  <c r="AM30"/>
  <c r="AH31"/>
  <c r="AI31"/>
  <c r="AJ31"/>
  <c r="AK31"/>
  <c r="AL31"/>
  <c r="AM31"/>
  <c r="AH32"/>
  <c r="AI32"/>
  <c r="AJ32"/>
  <c r="AK32"/>
  <c r="AL32"/>
  <c r="AM32"/>
  <c r="AH33"/>
  <c r="AI33"/>
  <c r="AJ33"/>
  <c r="AK33"/>
  <c r="AL33"/>
  <c r="AM33"/>
  <c r="AH34"/>
  <c r="AI34"/>
  <c r="AJ34"/>
  <c r="AK34"/>
  <c r="AL34"/>
  <c r="AM34"/>
  <c r="AH35"/>
  <c r="AI35"/>
  <c r="AJ35"/>
  <c r="AK35"/>
  <c r="AL35"/>
  <c r="AM35"/>
  <c r="AH36"/>
  <c r="AI36"/>
  <c r="AJ36"/>
  <c r="AK36"/>
  <c r="AL36"/>
  <c r="AM36"/>
  <c r="AH37"/>
  <c r="AI37"/>
  <c r="AJ37"/>
  <c r="AK37"/>
  <c r="AL37"/>
  <c r="AM37"/>
  <c r="AH38"/>
  <c r="AI38"/>
  <c r="AJ38"/>
  <c r="AK38"/>
  <c r="AL38"/>
  <c r="AM38"/>
  <c r="AH39"/>
  <c r="AI39"/>
  <c r="AJ39"/>
  <c r="AK39"/>
  <c r="AL39"/>
  <c r="AM39"/>
  <c r="AH40"/>
  <c r="AI40"/>
  <c r="AJ40"/>
  <c r="AK40"/>
  <c r="AL40"/>
  <c r="AM40"/>
  <c r="AH41"/>
  <c r="AI41"/>
  <c r="AJ41"/>
  <c r="AK41"/>
  <c r="AL41"/>
  <c r="AM41"/>
  <c r="AH42"/>
  <c r="AI42"/>
  <c r="AJ42"/>
  <c r="AK42"/>
  <c r="AL42"/>
  <c r="AM42"/>
  <c r="AH43"/>
  <c r="AI43"/>
  <c r="AJ43"/>
  <c r="AK43"/>
  <c r="AL43"/>
  <c r="AM43"/>
  <c r="AH44"/>
  <c r="AI44"/>
  <c r="AJ44"/>
  <c r="AK44"/>
  <c r="AL44"/>
  <c r="AM44"/>
  <c r="AH45"/>
  <c r="AI45"/>
  <c r="AJ45"/>
  <c r="AK45"/>
  <c r="AL45"/>
  <c r="AM45"/>
  <c r="AH46"/>
  <c r="AI46"/>
  <c r="AJ46"/>
  <c r="AK46"/>
  <c r="AL46"/>
  <c r="AM46"/>
  <c r="AH47"/>
  <c r="AI47"/>
  <c r="AJ47"/>
  <c r="AK47"/>
  <c r="AL47"/>
  <c r="AM47"/>
  <c r="AH48"/>
  <c r="AI48"/>
  <c r="AJ48"/>
  <c r="AK48"/>
  <c r="AL48"/>
  <c r="AM48"/>
  <c r="AH49"/>
  <c r="AI49"/>
  <c r="AJ49"/>
  <c r="AK49"/>
  <c r="AL49"/>
  <c r="AM49"/>
  <c r="AH50"/>
  <c r="AI50"/>
  <c r="AJ50"/>
  <c r="AK50"/>
  <c r="AL50"/>
  <c r="AM50"/>
  <c r="AH51"/>
  <c r="AI51"/>
  <c r="AJ51"/>
  <c r="AK51"/>
  <c r="AL51"/>
  <c r="AM51"/>
</calcChain>
</file>

<file path=xl/sharedStrings.xml><?xml version="1.0" encoding="utf-8"?>
<sst xmlns="http://schemas.openxmlformats.org/spreadsheetml/2006/main" count="2320" uniqueCount="189">
  <si>
    <t>Company Name</t>
  </si>
  <si>
    <t>Exchange:Ticker</t>
  </si>
  <si>
    <t>Industry Classification</t>
  </si>
  <si>
    <t>Geography Locations</t>
  </si>
  <si>
    <t>Company Type</t>
  </si>
  <si>
    <t>P.T. Bank Bumi Arta Tbk (IDX:BNBA)</t>
  </si>
  <si>
    <t>IDX:BNBA</t>
  </si>
  <si>
    <t>Banks (Primary)</t>
  </si>
  <si>
    <t>Indonesia  (Primary)</t>
  </si>
  <si>
    <t>Public Company</t>
  </si>
  <si>
    <t>P.T. Bank Ganesha Tbk (IDX:BGTG)</t>
  </si>
  <si>
    <t>IDX:BGTG</t>
  </si>
  <si>
    <t>P.T. Bank Pan Indonesia Tbk (IDX:PNBN)</t>
  </si>
  <si>
    <t>IDX:PNBN</t>
  </si>
  <si>
    <t>PT Bank Agris Tbk (IDX:AGRS)</t>
  </si>
  <si>
    <t>IDX:AGRS</t>
  </si>
  <si>
    <t>PT Bank Artha Graha Internasional Tbk (IDX:INPC)</t>
  </si>
  <si>
    <t>IDX:INPC</t>
  </si>
  <si>
    <t>PT Bank Artos Indonesia Tbk (IDX:ARTO)</t>
  </si>
  <si>
    <t>IDX:ARTO</t>
  </si>
  <si>
    <t>PT Bank Bukopin Tbk (IDX:BBKP)</t>
  </si>
  <si>
    <t>IDX:BBKP</t>
  </si>
  <si>
    <t>PT Bank Capital Indonesia Tbk (IDX:BACA)</t>
  </si>
  <si>
    <t>IDX:BACA</t>
  </si>
  <si>
    <t>PT Bank Central Asia Tbk (IDX:BBCA)</t>
  </si>
  <si>
    <t>IDX:BBCA</t>
  </si>
  <si>
    <t>PT Bank China Construction Bank Indonesia Tbk (IDX:MCOR)</t>
  </si>
  <si>
    <t>IDX:MCOR</t>
  </si>
  <si>
    <t>PT Bank CIMB Niaga Tbk (IDX:BNGA)</t>
  </si>
  <si>
    <t>IDX:BNGA</t>
  </si>
  <si>
    <t>PT Bank Danamon Indonesia Tbk (IDX:BDMN)</t>
  </si>
  <si>
    <t>IDX:BDMN</t>
  </si>
  <si>
    <t>PT Bank Dinar Indonesia Tbk (IDX:DNAR)</t>
  </si>
  <si>
    <t>IDX:DNAR</t>
  </si>
  <si>
    <t>PT Bank Harda Internasional Tbk (IDX:BBHI)</t>
  </si>
  <si>
    <t>IDX:BBHI</t>
  </si>
  <si>
    <t>PT Bank Himpunan Saudara 1906 Tbk</t>
  </si>
  <si>
    <t>-</t>
  </si>
  <si>
    <t>PT Bank Ina Perdana Tbk (IDX:BINA)</t>
  </si>
  <si>
    <t>IDX:BINA</t>
  </si>
  <si>
    <t>PT Bank Mandiri (Persero) Tbk (IDX:BMRI)</t>
  </si>
  <si>
    <t>IDX:BMRI</t>
  </si>
  <si>
    <t>PT Bank Maspion Indonesia Tbk (IDX:BMAS)</t>
  </si>
  <si>
    <t>IDX:BMAS</t>
  </si>
  <si>
    <t>PT Bank Mayapada Internasional Tbk (IDX:MAYA)</t>
  </si>
  <si>
    <t>IDX:MAYA</t>
  </si>
  <si>
    <t>PT Bank Maybank Indonesia Tbk (IDX:BNII)</t>
  </si>
  <si>
    <t>IDX:BNII</t>
  </si>
  <si>
    <t>PT Bank Mega Tbk (IDX:MEGA)</t>
  </si>
  <si>
    <t>IDX:MEGA</t>
  </si>
  <si>
    <t>PT Bank Mestika Dharma, Tbk. (IDX:BBMD)</t>
  </si>
  <si>
    <t>IDX:BBMD</t>
  </si>
  <si>
    <t>PT Bank Mitraniaga Tbk (IDX:NAGA)</t>
  </si>
  <si>
    <t>IDX:NAGA</t>
  </si>
  <si>
    <t>PT Bank MNC Internasional Tbk (IDX:BABP)</t>
  </si>
  <si>
    <t>IDX:BABP</t>
  </si>
  <si>
    <t>PT Bank Nationalnobu Tbk (IDX:NOBU)</t>
  </si>
  <si>
    <t>IDX:NOBU</t>
  </si>
  <si>
    <t>PT Bank Negara Indonesia (Persero) Tbk (IDX:BBNI)</t>
  </si>
  <si>
    <t>IDX:BBNI</t>
  </si>
  <si>
    <t>PT Bank Nusantara Parahyangan Tbk (IDX:BBNP)</t>
  </si>
  <si>
    <t>IDX:BBNP</t>
  </si>
  <si>
    <t>PT Bank OCBC NISP Tbk (IDX:NISP)</t>
  </si>
  <si>
    <t>IDX:NISP</t>
  </si>
  <si>
    <t>PT Bank of India Indonesia Tbk (IDX:BSWD)</t>
  </si>
  <si>
    <t>IDX:BSWD</t>
  </si>
  <si>
    <t>PT Bank Panin Dubai Syariah Tbk (IDX:PNBS)</t>
  </si>
  <si>
    <t>IDX:PNBS</t>
  </si>
  <si>
    <t>PT Bank Pembangunan Daerah Jawa Barat dan Banten Tbk (IDX:BJBR)</t>
  </si>
  <si>
    <t>IDX:BJBR</t>
  </si>
  <si>
    <t>PT Bank Pembangunan Daerah Jawa Timur Tbk (IDX:BJTM)</t>
  </si>
  <si>
    <t>IDX:BJTM</t>
  </si>
  <si>
    <t>PT Bank Permata Tbk (IDX:BNLI)</t>
  </si>
  <si>
    <t>IDX:BNLI</t>
  </si>
  <si>
    <t>PT Bank QNB Indonesia Tbk (IDX:BKSW)</t>
  </si>
  <si>
    <t>IDX:BKSW</t>
  </si>
  <si>
    <t>PT Bank Rakyat Indonesia (Persero) Tbk (IDX:BBRI)</t>
  </si>
  <si>
    <t>IDX:BBRI</t>
  </si>
  <si>
    <t>PT Bank Rakyat Indonesia Agroniaga Tbk (IDX:AGRO)</t>
  </si>
  <si>
    <t>IDX:AGRO</t>
  </si>
  <si>
    <t>PT Bank Sinarmas Tbk (IDX:BSIM)</t>
  </si>
  <si>
    <t>IDX:BSIM</t>
  </si>
  <si>
    <t>PT Bank Tabungan Negara (Persero) Tbk (IDX:BBTN)</t>
  </si>
  <si>
    <t>IDX:BBTN</t>
  </si>
  <si>
    <t>PT Bank Tabungan Pensiunan Nasional Tbk (IDX:BTPN)</t>
  </si>
  <si>
    <t>IDX:BTPN</t>
  </si>
  <si>
    <t>PT Bank Victoria International Tbk (IDX:BVIC)</t>
  </si>
  <si>
    <t>IDX:BVIC</t>
  </si>
  <si>
    <t>PT Bank Woori Saudara Indonesia 1906 Tbk (IDX:SDRA)</t>
  </si>
  <si>
    <t>IDX:SDRA</t>
  </si>
  <si>
    <t>PT Bank Yudha Bhakti Tbk (IDX:BBYB)</t>
  </si>
  <si>
    <t>IDX:BBYB</t>
  </si>
  <si>
    <t>PT. Bank Pembangunan Daerah Banten, Tbk (IDX:BEKS)</t>
  </si>
  <si>
    <t>IDX:BEKS</t>
  </si>
  <si>
    <t>LDR (Net Loans/Total Deposits) %</t>
  </si>
  <si>
    <t>ROA (Net Income/Total Asset) %</t>
  </si>
  <si>
    <t>BOPO (Operating Expense/Operating Income) %</t>
  </si>
  <si>
    <t xml:space="preserve">TIER 1 CAPITAL </t>
  </si>
  <si>
    <t xml:space="preserve">TIER 2 CAPITAL </t>
  </si>
  <si>
    <t>TOTAL ASSETS (IDRmm, Historical Rate)</t>
  </si>
  <si>
    <t>NPL (Non Performing Loans) (IDRmm, Historical Rate)</t>
  </si>
  <si>
    <t>Screening Criteria</t>
  </si>
  <si>
    <r>
      <t xml:space="preserve">1) </t>
    </r>
    <r>
      <rPr>
        <b/>
        <sz val="12"/>
        <color indexed="8"/>
        <rFont val="Calibri"/>
        <family val="2"/>
      </rPr>
      <t xml:space="preserve">Industry Classifications: </t>
    </r>
    <r>
      <rPr>
        <sz val="12"/>
        <color indexed="8"/>
        <rFont val="Calibri"/>
        <family val="2"/>
      </rPr>
      <t>Banks (Primary)</t>
    </r>
  </si>
  <si>
    <r>
      <t xml:space="preserve">2) </t>
    </r>
    <r>
      <rPr>
        <b/>
        <sz val="12"/>
        <color indexed="8"/>
        <rFont val="Calibri"/>
        <family val="2"/>
      </rPr>
      <t xml:space="preserve">Geographic Locations: </t>
    </r>
    <r>
      <rPr>
        <sz val="12"/>
        <color indexed="8"/>
        <rFont val="Calibri"/>
        <family val="2"/>
      </rPr>
      <t>Indonesia  (Primary)</t>
    </r>
  </si>
  <si>
    <r>
      <t xml:space="preserve">3) </t>
    </r>
    <r>
      <rPr>
        <b/>
        <sz val="12"/>
        <color indexed="8"/>
        <rFont val="Calibri"/>
        <family val="2"/>
      </rPr>
      <t xml:space="preserve">Industry Classifications: </t>
    </r>
    <r>
      <rPr>
        <sz val="12"/>
        <color indexed="8"/>
        <rFont val="Calibri"/>
        <family val="2"/>
      </rPr>
      <t>Banks (Primary)</t>
    </r>
  </si>
  <si>
    <r>
      <t xml:space="preserve">4) </t>
    </r>
    <r>
      <rPr>
        <b/>
        <sz val="12"/>
        <color indexed="8"/>
        <rFont val="Calibri"/>
        <family val="2"/>
      </rPr>
      <t xml:space="preserve">Geographic Locations: </t>
    </r>
    <r>
      <rPr>
        <sz val="12"/>
        <color indexed="8"/>
        <rFont val="Calibri"/>
        <family val="2"/>
      </rPr>
      <t>Indonesia  (Primary)</t>
    </r>
  </si>
  <si>
    <r>
      <t xml:space="preserve">5) </t>
    </r>
    <r>
      <rPr>
        <b/>
        <sz val="12"/>
        <color indexed="8"/>
        <rFont val="Calibri"/>
        <family val="2"/>
      </rPr>
      <t xml:space="preserve">Company Type: </t>
    </r>
    <r>
      <rPr>
        <sz val="12"/>
        <color indexed="8"/>
        <rFont val="Calibri"/>
        <family val="2"/>
      </rPr>
      <t>Public Company</t>
    </r>
  </si>
  <si>
    <t>Market Cap. Weighted Avg.</t>
  </si>
  <si>
    <t>Standard Deviation</t>
  </si>
  <si>
    <t>Maximum</t>
  </si>
  <si>
    <t>Minimum</t>
  </si>
  <si>
    <t>Average</t>
  </si>
  <si>
    <t>Total</t>
  </si>
  <si>
    <t>Return on Assets % [LTM - 5]</t>
  </si>
  <si>
    <t>Return on Assets % [LTM - 4]</t>
  </si>
  <si>
    <t>Return on Assets % [LTM - 3]</t>
  </si>
  <si>
    <t>Return on Assets % [LTM - 2]</t>
  </si>
  <si>
    <t>Return on Assets % [LTM - 1]</t>
  </si>
  <si>
    <t>Return on Assets % [Latest Annual]</t>
  </si>
  <si>
    <t>Operating Income [LTM - 5] (IDRmm, Historical rate)</t>
  </si>
  <si>
    <t>Operating Income [LTM - 4] (IDRmm, Historical rate)</t>
  </si>
  <si>
    <t>Operating Income [LTM - 3] (IDRmm, Historical rate)</t>
  </si>
  <si>
    <t>Operating Income [LTM - 2] (IDRmm, Historical rate)</t>
  </si>
  <si>
    <t>Operating Income [LTM - 1] (IDRmm, Historical rate)</t>
  </si>
  <si>
    <t>Operating Income [Latest Annual] (IDRmm, Historical rate)</t>
  </si>
  <si>
    <t>Total Operating Expenses [LTM - 5] (IDRmm, Historical rate)</t>
  </si>
  <si>
    <t>Total Operating Expenses [LTM - 4] (IDRmm, Historical rate)</t>
  </si>
  <si>
    <t>Total Operating Expenses [LTM - 3] (IDRmm, Historical rate)</t>
  </si>
  <si>
    <t>Total Operating Expenses [LTM - 2] (IDRmm, Historical rate)</t>
  </si>
  <si>
    <t>Total Operating Expenses [LTM - 1] (IDRmm, Historical rate)</t>
  </si>
  <si>
    <t>Total Operating Expenses [Latest Annual] (IDRmm, Historical rate)</t>
  </si>
  <si>
    <t>Non Performing Loans [Latest Annual - 5] (IDRmm, Historical rate)</t>
  </si>
  <si>
    <t>Non Performing Loans [Latest Annual - 4] (IDRmm, Historical rate)</t>
  </si>
  <si>
    <t>Non Performing Loans [Latest Annual - 3] (IDRmm, Historical rate)</t>
  </si>
  <si>
    <t>Non Performing Loans [Latest Annual - 2] (IDRmm, Historical rate)</t>
  </si>
  <si>
    <t>Non Performing Loans [Latest Annual - 1] (IDRmm, Historical rate)</t>
  </si>
  <si>
    <t>Non Performing Loans [Latest Annual] (IDRmm, Historical rate)</t>
  </si>
  <si>
    <t>Tier 2 Capital [Latest Annual - 5] (IDRmm, Historical rate)</t>
  </si>
  <si>
    <t>Tier 2 Capital [Latest Annual - 4] (IDRmm, Historical rate)</t>
  </si>
  <si>
    <t>Tier 2 Capital [Latest Annual - 3] (IDRmm, Historical rate)</t>
  </si>
  <si>
    <t>Tier 2 Capital [Latest Annual - 2] (IDRmm, Historical rate)</t>
  </si>
  <si>
    <t>Tier 2 Capital [Latest Annual - 1] (IDRmm, Historical rate)</t>
  </si>
  <si>
    <t>Tier 2 Capital [Latest Annual] (IDRmm, Historical rate)</t>
  </si>
  <si>
    <t>Tier 1 Capital [Latest Annual - 5] (IDRmm, Historical rate)</t>
  </si>
  <si>
    <t>Tier 1 Capital [Latest Annual - 4] (IDRmm, Historical rate)</t>
  </si>
  <si>
    <t>Tier 1 Capital [Latest Annual - 3] (IDRmm, Historical rate)</t>
  </si>
  <si>
    <t>Tier 1 Capital [Latest Annual - 2] (IDRmm, Historical rate)</t>
  </si>
  <si>
    <t>Tier 1 Capital [Latest Annual - 1] (IDRmm, Historical rate)</t>
  </si>
  <si>
    <t>Tier 1 Capital [Latest Annual] (IDRmm, Historical rate)</t>
  </si>
  <si>
    <t>Total Assets [Latest Annual - 5] (IDRmm, Historical rate)</t>
  </si>
  <si>
    <t>Total Assets [Latest Annual - 4] (IDRmm, Historical rate)</t>
  </si>
  <si>
    <t>Total Assets [Latest Annual - 3] (IDRmm, Historical rate)</t>
  </si>
  <si>
    <t>Total Assets [Latest Annual - 2] (IDRmm, Historical rate)</t>
  </si>
  <si>
    <t>Total Assets [Latest Annual - 1] (IDRmm, Historical rate)</t>
  </si>
  <si>
    <t>Total Assets [Latest Annual] (IDRmm, Historical rate)</t>
  </si>
  <si>
    <t>Net Loans / Total Deposits % [Latest Annual - 5]</t>
  </si>
  <si>
    <t>Net Loans / Total Deposits % [Latest Annual - 4]</t>
  </si>
  <si>
    <t>Net Loans / Total Deposits % [Latest Annual - 3]</t>
  </si>
  <si>
    <t>Net Loans / Total Deposits % [Latest Annual - 2]</t>
  </si>
  <si>
    <t>Net Loans / Total Deposits % [Latest Annual - 1]</t>
  </si>
  <si>
    <t>Net Loans / Total Deposits % [Latest Annual]</t>
  </si>
  <si>
    <t xml:space="preserve"> </t>
  </si>
  <si>
    <t>Company Screening Aggregates</t>
  </si>
  <si>
    <t>Screening Aggregates</t>
  </si>
  <si>
    <t>BOPO 2012</t>
  </si>
  <si>
    <t>BOPO 2013</t>
  </si>
  <si>
    <t>BOPO 2014</t>
  </si>
  <si>
    <t>BOPO 2015</t>
  </si>
  <si>
    <t>BOPO 2016</t>
  </si>
  <si>
    <t>BOPO 2017</t>
  </si>
  <si>
    <t>Capital IQ Company Screening Report</t>
  </si>
  <si>
    <t>ANALISIS PENGARUH KARAKTERISTIK SPESIFIK BANK TERHADAP FUNGSI INTERMEDIASI PERBANKAN INDONESIA</t>
  </si>
  <si>
    <t>Dymas Timothy, Ilham Fathur Rahman, Naomi Setiawan</t>
  </si>
  <si>
    <t>Ticker</t>
  </si>
  <si>
    <t>Year</t>
  </si>
  <si>
    <t>LDR</t>
  </si>
  <si>
    <t>ROA</t>
  </si>
  <si>
    <t>BOPO</t>
  </si>
  <si>
    <t>NPL</t>
  </si>
  <si>
    <t>Bank Size</t>
  </si>
  <si>
    <t>Car</t>
  </si>
  <si>
    <t>BNBA</t>
  </si>
  <si>
    <t>BGTG</t>
  </si>
  <si>
    <t>PNBN</t>
  </si>
  <si>
    <t>AGRS</t>
  </si>
  <si>
    <t>INPC</t>
  </si>
  <si>
    <t>ARTO</t>
  </si>
  <si>
    <t>BBKP</t>
  </si>
  <si>
    <t>Kode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</si>
</sst>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(* #,##0.0_);_(* \(#,##0.0\)_)\ ;_(* 0_)"/>
    <numFmt numFmtId="165" formatCode="_(* #,##0.0#_);_(* \(#,##0.0#\)_)\ ;_(* 0_)"/>
    <numFmt numFmtId="166" formatCode="_(* #,##0.0##_);_(* \(#,##0.0##\)_)\ ;_(* 0_)"/>
    <numFmt numFmtId="167" formatCode="_(\ #,##0.0#_);_(\(\ #,##0.0#\)_);_(\ &quot; - &quot;_)"/>
  </numFmts>
  <fonts count="27">
    <font>
      <sz val="12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b/>
      <sz val="12"/>
      <color theme="1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sz val="12"/>
      <name val="Arial"/>
      <family val="2"/>
    </font>
    <font>
      <b/>
      <u val="singleAccounting"/>
      <sz val="8"/>
      <color indexed="8"/>
      <name val="Arial"/>
      <family val="2"/>
    </font>
    <font>
      <b/>
      <sz val="8"/>
      <color indexed="8"/>
      <name val="Arial"/>
      <family val="2"/>
    </font>
    <font>
      <b/>
      <u val="singleAccounting"/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name val="Arial"/>
      <family val="2"/>
    </font>
    <font>
      <sz val="1"/>
      <color indexed="9"/>
      <name val="Symbol"/>
      <family val="1"/>
      <charset val="2"/>
    </font>
    <font>
      <b/>
      <sz val="8"/>
      <color indexed="9"/>
      <name val="Verdana"/>
      <family val="2"/>
    </font>
    <font>
      <b/>
      <sz val="13"/>
      <color indexed="8"/>
      <name val="Verdana"/>
      <family val="2"/>
    </font>
    <font>
      <sz val="10"/>
      <color indexed="8"/>
      <name val="Arial"/>
      <family val="2"/>
    </font>
    <font>
      <b/>
      <sz val="8"/>
      <color indexed="8"/>
      <name val="Verdana"/>
      <family val="2"/>
    </font>
    <font>
      <b/>
      <u val="singleAccounting"/>
      <sz val="8"/>
      <color indexed="8"/>
      <name val="Verdana"/>
      <family val="2"/>
    </font>
    <font>
      <b/>
      <sz val="10"/>
      <color indexed="9"/>
      <name val="Arial"/>
      <family val="2"/>
    </font>
    <font>
      <b/>
      <sz val="12"/>
      <color indexed="8"/>
      <name val="Verdana"/>
      <family val="2"/>
    </font>
    <font>
      <vertAlign val="sub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598"/>
        <bgColor rgb="FFFFE598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 applyAlignment="0"/>
    <xf numFmtId="0" fontId="11" fillId="0" borderId="0"/>
    <xf numFmtId="0" fontId="12" fillId="0" borderId="0" applyAlignment="0"/>
    <xf numFmtId="0" fontId="15" fillId="0" borderId="0" applyAlignment="0"/>
    <xf numFmtId="0" fontId="16" fillId="0" borderId="0" applyAlignment="0"/>
    <xf numFmtId="0" fontId="7" fillId="6" borderId="0" applyAlignment="0"/>
    <xf numFmtId="0" fontId="17" fillId="8" borderId="0" applyAlignment="0"/>
    <xf numFmtId="0" fontId="18" fillId="9" borderId="0" applyAlignment="0"/>
    <xf numFmtId="0" fontId="19" fillId="0" borderId="0" applyAlignment="0"/>
    <xf numFmtId="0" fontId="13" fillId="7" borderId="0" applyAlignment="0"/>
    <xf numFmtId="0" fontId="20" fillId="0" borderId="0" applyAlignment="0"/>
    <xf numFmtId="0" fontId="21" fillId="0" borderId="0" applyAlignment="0"/>
    <xf numFmtId="0" fontId="8" fillId="0" borderId="0" applyAlignment="0"/>
    <xf numFmtId="0" fontId="22" fillId="0" borderId="0" applyAlignment="0"/>
    <xf numFmtId="0" fontId="14" fillId="0" borderId="0" applyAlignment="0"/>
    <xf numFmtId="43" fontId="26" fillId="0" borderId="0" applyFont="0" applyFill="0" applyBorder="0" applyAlignment="0" applyProtection="0"/>
  </cellStyleXfs>
  <cellXfs count="54">
    <xf numFmtId="0" fontId="0" fillId="0" borderId="0" xfId="0"/>
    <xf numFmtId="0" fontId="4" fillId="0" borderId="1" xfId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164" fontId="5" fillId="2" borderId="1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Font="1"/>
    <xf numFmtId="164" fontId="6" fillId="2" borderId="1" xfId="0" applyNumberFormat="1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vertical="top"/>
    </xf>
    <xf numFmtId="0" fontId="9" fillId="5" borderId="0" xfId="0" applyNumberFormat="1" applyFont="1" applyFill="1" applyAlignment="1"/>
    <xf numFmtId="0" fontId="2" fillId="0" borderId="0" xfId="2" applyFont="1" applyAlignment="1"/>
    <xf numFmtId="167" fontId="1" fillId="0" borderId="0" xfId="2" applyNumberFormat="1" applyFont="1" applyAlignment="1">
      <alignment horizontal="right"/>
    </xf>
    <xf numFmtId="0" fontId="8" fillId="0" borderId="0" xfId="2" applyNumberFormat="1" applyFont="1" applyAlignment="1"/>
    <xf numFmtId="0" fontId="12" fillId="0" borderId="0" xfId="3" applyFont="1" applyAlignment="1"/>
    <xf numFmtId="0" fontId="13" fillId="7" borderId="0" xfId="2" applyFont="1" applyFill="1" applyAlignment="1">
      <alignment horizontal="left"/>
    </xf>
    <xf numFmtId="49" fontId="13" fillId="7" borderId="0" xfId="2" applyNumberFormat="1" applyFont="1" applyFill="1" applyAlignment="1">
      <alignment horizontal="left"/>
    </xf>
    <xf numFmtId="0" fontId="14" fillId="0" borderId="0" xfId="2" applyNumberFormat="1" applyFont="1" applyAlignment="1"/>
    <xf numFmtId="0" fontId="7" fillId="5" borderId="0" xfId="2" applyNumberFormat="1" applyFont="1" applyFill="1" applyAlignment="1">
      <alignment horizontal="center" wrapText="1"/>
    </xf>
    <xf numFmtId="0" fontId="2" fillId="5" borderId="0" xfId="2" applyFont="1" applyFill="1" applyAlignment="1"/>
    <xf numFmtId="165" fontId="2" fillId="0" borderId="0" xfId="2" applyNumberFormat="1" applyFont="1" applyAlignment="1">
      <alignment horizontal="right" vertical="top" wrapText="1"/>
    </xf>
    <xf numFmtId="164" fontId="2" fillId="0" borderId="0" xfId="2" applyNumberFormat="1" applyFont="1" applyAlignment="1">
      <alignment horizontal="right" vertical="top" wrapText="1"/>
    </xf>
    <xf numFmtId="49" fontId="2" fillId="0" borderId="0" xfId="2" applyNumberFormat="1" applyFont="1" applyAlignment="1">
      <alignment horizontal="left" vertical="top"/>
    </xf>
    <xf numFmtId="0" fontId="1" fillId="0" borderId="0" xfId="1" applyAlignment="1">
      <alignment horizontal="left" vertical="top" wrapText="1"/>
    </xf>
    <xf numFmtId="166" fontId="2" fillId="0" borderId="0" xfId="2" applyNumberFormat="1" applyFont="1" applyAlignment="1">
      <alignment horizontal="right" vertical="top" wrapText="1"/>
    </xf>
    <xf numFmtId="1" fontId="2" fillId="0" borderId="0" xfId="2" applyNumberFormat="1" applyFont="1" applyAlignment="1">
      <alignment horizontal="right" vertical="top" wrapText="1"/>
    </xf>
    <xf numFmtId="1" fontId="2" fillId="4" borderId="0" xfId="2" applyNumberFormat="1" applyFont="1" applyFill="1" applyAlignment="1">
      <alignment horizontal="right" vertical="top" wrapText="1"/>
    </xf>
    <xf numFmtId="164" fontId="2" fillId="4" borderId="0" xfId="2" applyNumberFormat="1" applyFont="1" applyFill="1" applyAlignment="1">
      <alignment horizontal="right" vertical="top" wrapText="1"/>
    </xf>
    <xf numFmtId="49" fontId="2" fillId="4" borderId="0" xfId="2" applyNumberFormat="1" applyFont="1" applyFill="1" applyAlignment="1">
      <alignment horizontal="left" vertical="top"/>
    </xf>
    <xf numFmtId="0" fontId="1" fillId="4" borderId="0" xfId="1" applyFill="1" applyAlignment="1">
      <alignment horizontal="left" vertical="top" wrapText="1"/>
    </xf>
    <xf numFmtId="0" fontId="7" fillId="6" borderId="0" xfId="6" applyFont="1" applyAlignment="1">
      <alignment horizontal="right" wrapText="1"/>
    </xf>
    <xf numFmtId="0" fontId="7" fillId="6" borderId="0" xfId="6" applyFont="1" applyAlignment="1">
      <alignment horizontal="left" wrapText="1"/>
    </xf>
    <xf numFmtId="0" fontId="23" fillId="0" borderId="0" xfId="0" applyFont="1"/>
    <xf numFmtId="0" fontId="24" fillId="0" borderId="0" xfId="0" applyFont="1"/>
    <xf numFmtId="164" fontId="5" fillId="10" borderId="1" xfId="0" applyNumberFormat="1" applyFont="1" applyFill="1" applyBorder="1" applyAlignment="1">
      <alignment horizontal="center" vertical="top" wrapText="1"/>
    </xf>
    <xf numFmtId="1" fontId="5" fillId="10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top"/>
    </xf>
    <xf numFmtId="1" fontId="25" fillId="11" borderId="2" xfId="0" applyNumberFormat="1" applyFont="1" applyFill="1" applyBorder="1" applyAlignment="1">
      <alignment horizontal="center" vertical="center"/>
    </xf>
    <xf numFmtId="2" fontId="0" fillId="0" borderId="0" xfId="0" applyNumberFormat="1" applyFont="1"/>
    <xf numFmtId="2" fontId="0" fillId="0" borderId="0" xfId="0" applyNumberFormat="1" applyFont="1" applyAlignment="1"/>
    <xf numFmtId="2" fontId="0" fillId="0" borderId="0" xfId="0" applyNumberFormat="1" applyFont="1" applyAlignment="1">
      <alignment horizontal="right"/>
    </xf>
    <xf numFmtId="43" fontId="5" fillId="2" borderId="1" xfId="16" applyFont="1" applyFill="1" applyBorder="1" applyAlignment="1">
      <alignment horizontal="center" vertical="top" wrapText="1"/>
    </xf>
    <xf numFmtId="43" fontId="0" fillId="0" borderId="0" xfId="16" applyFont="1"/>
    <xf numFmtId="164" fontId="5" fillId="4" borderId="1" xfId="0" applyNumberFormat="1" applyFont="1" applyFill="1" applyBorder="1" applyAlignment="1">
      <alignment horizontal="center" vertical="top" wrapText="1"/>
    </xf>
    <xf numFmtId="164" fontId="5" fillId="12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17">
    <cellStyle name="ChartingText" xfId="4"/>
    <cellStyle name="CHPTop" xfId="5"/>
    <cellStyle name="ColumnHeaderNormal" xfId="6"/>
    <cellStyle name="Comma" xfId="16" builtinId="3"/>
    <cellStyle name="Invisible" xfId="3"/>
    <cellStyle name="NewColumnHeaderNormal" xfId="7"/>
    <cellStyle name="NewSectionHeaderNormal" xfId="8"/>
    <cellStyle name="NewTitleNormal" xfId="9"/>
    <cellStyle name="Normal" xfId="0" builtinId="0"/>
    <cellStyle name="Normal 2" xfId="2"/>
    <cellStyle name="SectionHeaderNormal" xfId="10"/>
    <cellStyle name="SubScript" xfId="11"/>
    <cellStyle name="SuperScript" xfId="12"/>
    <cellStyle name="TextBold" xfId="13"/>
    <cellStyle name="TextItalic" xfId="14"/>
    <cellStyle name="TextNormal" xfId="1"/>
    <cellStyle name="TitleNormal" xfId="1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1041400</xdr:colOff>
      <xdr:row>2</xdr:row>
      <xdr:rowOff>101600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3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1041400</xdr:colOff>
      <xdr:row>2</xdr:row>
      <xdr:rowOff>101600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3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38100</xdr:rowOff>
    </xdr:from>
    <xdr:to>
      <xdr:col>14</xdr:col>
      <xdr:colOff>514350</xdr:colOff>
      <xdr:row>29</xdr:row>
      <xdr:rowOff>35719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8100"/>
          <a:ext cx="9277350" cy="57983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478155</xdr:colOff>
      <xdr:row>0</xdr:row>
      <xdr:rowOff>0</xdr:rowOff>
    </xdr:from>
    <xdr:to>
      <xdr:col>15</xdr:col>
      <xdr:colOff>447675</xdr:colOff>
      <xdr:row>32</xdr:row>
      <xdr:rowOff>9525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8155" y="0"/>
          <a:ext cx="10256520" cy="641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21</xdr:col>
      <xdr:colOff>0</xdr:colOff>
      <xdr:row>75</xdr:row>
      <xdr:rowOff>171450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6600825"/>
          <a:ext cx="13716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21</xdr:col>
      <xdr:colOff>0</xdr:colOff>
      <xdr:row>120</xdr:row>
      <xdr:rowOff>171450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85800" y="15601950"/>
          <a:ext cx="13716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21</xdr:col>
      <xdr:colOff>0</xdr:colOff>
      <xdr:row>164</xdr:row>
      <xdr:rowOff>171450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85800" y="24403050"/>
          <a:ext cx="13716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21</xdr:col>
      <xdr:colOff>0</xdr:colOff>
      <xdr:row>209</xdr:row>
      <xdr:rowOff>171450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85800" y="33404175"/>
          <a:ext cx="13716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21</xdr:col>
      <xdr:colOff>0</xdr:colOff>
      <xdr:row>254</xdr:row>
      <xdr:rowOff>171450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85800" y="42405300"/>
          <a:ext cx="13716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21</xdr:col>
      <xdr:colOff>0</xdr:colOff>
      <xdr:row>298</xdr:row>
      <xdr:rowOff>171450</xdr:rowOff>
    </xdr:to>
    <xdr:pic>
      <xdr:nvPicPr>
        <xdr:cNvPr id="205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85800" y="51206400"/>
          <a:ext cx="13716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B3"/>
  <sheetViews>
    <sheetView showGridLines="0" topLeftCell="A37" workbookViewId="0">
      <selection activeCell="H8" sqref="H8"/>
    </sheetView>
  </sheetViews>
  <sheetFormatPr defaultColWidth="10.875" defaultRowHeight="23.25"/>
  <cols>
    <col min="1" max="16384" width="10.875" style="39"/>
  </cols>
  <sheetData>
    <row r="2" spans="2:2">
      <c r="B2" s="38" t="s">
        <v>171</v>
      </c>
    </row>
    <row r="3" spans="2:2">
      <c r="B3" s="38" t="s">
        <v>172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H3" sqref="H3"/>
    </sheetView>
  </sheetViews>
  <sheetFormatPr defaultColWidth="11" defaultRowHeight="15.75"/>
  <cols>
    <col min="1" max="1" width="14.375" bestFit="1" customWidth="1"/>
    <col min="2" max="2" width="14.5" bestFit="1" customWidth="1"/>
    <col min="3" max="3" width="19.375" bestFit="1" customWidth="1"/>
    <col min="4" max="4" width="18.5" bestFit="1" customWidth="1"/>
    <col min="5" max="5" width="14.125" bestFit="1" customWidth="1"/>
    <col min="6" max="8" width="15" bestFit="1" customWidth="1"/>
    <col min="9" max="10" width="16.625" bestFit="1" customWidth="1"/>
  </cols>
  <sheetData>
    <row r="1" spans="1:10">
      <c r="A1" s="52" t="s">
        <v>0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99</v>
      </c>
      <c r="G1" s="52"/>
      <c r="H1" s="52"/>
      <c r="I1" s="52"/>
      <c r="J1" s="52"/>
    </row>
    <row r="2" spans="1:10">
      <c r="A2" s="52"/>
      <c r="B2" s="52"/>
      <c r="C2" s="52"/>
      <c r="D2" s="52"/>
      <c r="E2" s="52"/>
      <c r="F2" s="11">
        <v>2013</v>
      </c>
      <c r="G2" s="11">
        <v>2014</v>
      </c>
      <c r="H2" s="11">
        <v>2015</v>
      </c>
      <c r="I2" s="11">
        <v>2016</v>
      </c>
      <c r="J2" s="11">
        <v>2017</v>
      </c>
    </row>
    <row r="3" spans="1:10" ht="47.25">
      <c r="A3" s="1" t="s">
        <v>5</v>
      </c>
      <c r="B3" s="1" t="s">
        <v>6</v>
      </c>
      <c r="C3" s="2" t="s">
        <v>7</v>
      </c>
      <c r="D3" s="2" t="s">
        <v>8</v>
      </c>
      <c r="E3" s="3" t="s">
        <v>9</v>
      </c>
      <c r="F3" s="4">
        <v>4045670.2</v>
      </c>
      <c r="G3" s="4">
        <v>5155433.2</v>
      </c>
      <c r="H3" s="4">
        <v>6567310.5</v>
      </c>
      <c r="I3" s="4">
        <v>7121172.2999999998</v>
      </c>
      <c r="J3" s="4">
        <v>7014670.4000000004</v>
      </c>
    </row>
    <row r="4" spans="1:10" ht="47.25">
      <c r="A4" s="1" t="s">
        <v>10</v>
      </c>
      <c r="B4" s="1" t="s">
        <v>11</v>
      </c>
      <c r="C4" s="2" t="s">
        <v>7</v>
      </c>
      <c r="D4" s="2" t="s">
        <v>8</v>
      </c>
      <c r="E4" s="3" t="s">
        <v>9</v>
      </c>
      <c r="F4" s="4">
        <v>1991875</v>
      </c>
      <c r="G4" s="4">
        <v>2135891.4</v>
      </c>
      <c r="H4" s="4">
        <v>1974429.1</v>
      </c>
      <c r="I4" s="4">
        <v>4235924.4000000004</v>
      </c>
      <c r="J4" s="4">
        <v>4581927.5</v>
      </c>
    </row>
    <row r="5" spans="1:10" ht="47.25">
      <c r="A5" s="1" t="s">
        <v>12</v>
      </c>
      <c r="B5" s="1" t="s">
        <v>13</v>
      </c>
      <c r="C5" s="2" t="s">
        <v>7</v>
      </c>
      <c r="D5" s="2" t="s">
        <v>8</v>
      </c>
      <c r="E5" s="3" t="s">
        <v>9</v>
      </c>
      <c r="F5" s="4">
        <v>164055495.09999999</v>
      </c>
      <c r="G5" s="4">
        <v>172639036.80000001</v>
      </c>
      <c r="H5" s="4">
        <v>183121759.40000001</v>
      </c>
      <c r="I5" s="4">
        <v>199175024.69999999</v>
      </c>
      <c r="J5" s="4">
        <v>213541585.19999999</v>
      </c>
    </row>
    <row r="6" spans="1:10" ht="31.5">
      <c r="A6" s="1" t="s">
        <v>14</v>
      </c>
      <c r="B6" s="1" t="s">
        <v>15</v>
      </c>
      <c r="C6" s="2" t="s">
        <v>7</v>
      </c>
      <c r="D6" s="2" t="s">
        <v>8</v>
      </c>
      <c r="E6" s="3" t="s">
        <v>9</v>
      </c>
      <c r="F6" s="4">
        <v>2509279.7000000002</v>
      </c>
      <c r="G6" s="4">
        <v>4101337.4</v>
      </c>
      <c r="H6" s="4">
        <v>4217396.0999999996</v>
      </c>
      <c r="I6" s="4">
        <v>4059949.4</v>
      </c>
      <c r="J6" s="4">
        <v>3892512.1</v>
      </c>
    </row>
    <row r="7" spans="1:10" ht="63">
      <c r="A7" s="1" t="s">
        <v>16</v>
      </c>
      <c r="B7" s="1" t="s">
        <v>17</v>
      </c>
      <c r="C7" s="2" t="s">
        <v>7</v>
      </c>
      <c r="D7" s="2" t="s">
        <v>8</v>
      </c>
      <c r="E7" s="3" t="s">
        <v>9</v>
      </c>
      <c r="F7" s="4">
        <v>21197501.300000001</v>
      </c>
      <c r="G7" s="4">
        <v>23462818.199999999</v>
      </c>
      <c r="H7" s="4">
        <v>25119416.300000001</v>
      </c>
      <c r="I7" s="4">
        <v>26219934.300000001</v>
      </c>
      <c r="J7" s="4">
        <v>27726980.5</v>
      </c>
    </row>
    <row r="8" spans="1:10" ht="47.25">
      <c r="A8" s="1" t="s">
        <v>18</v>
      </c>
      <c r="B8" s="1" t="s">
        <v>19</v>
      </c>
      <c r="C8" s="2" t="s">
        <v>7</v>
      </c>
      <c r="D8" s="2" t="s">
        <v>8</v>
      </c>
      <c r="E8" s="3" t="s">
        <v>9</v>
      </c>
      <c r="F8" s="4">
        <v>657011.5</v>
      </c>
      <c r="G8" s="4">
        <v>840777</v>
      </c>
      <c r="H8" s="4">
        <v>745651.9</v>
      </c>
      <c r="I8" s="4">
        <v>774779</v>
      </c>
      <c r="J8" s="4">
        <v>837153.2</v>
      </c>
    </row>
    <row r="9" spans="1:10" ht="47.25">
      <c r="A9" s="1" t="s">
        <v>20</v>
      </c>
      <c r="B9" s="1" t="s">
        <v>21</v>
      </c>
      <c r="C9" s="2" t="s">
        <v>7</v>
      </c>
      <c r="D9" s="2" t="s">
        <v>8</v>
      </c>
      <c r="E9" s="3" t="s">
        <v>9</v>
      </c>
      <c r="F9" s="4">
        <v>69444607.900000006</v>
      </c>
      <c r="G9" s="4">
        <v>79053423.5</v>
      </c>
      <c r="H9" s="4">
        <v>94367130.400000006</v>
      </c>
      <c r="I9" s="4">
        <v>105405987</v>
      </c>
      <c r="J9" s="4">
        <v>106442893.40000001</v>
      </c>
    </row>
    <row r="10" spans="1:10" ht="47.25">
      <c r="A10" s="1" t="s">
        <v>22</v>
      </c>
      <c r="B10" s="1" t="s">
        <v>23</v>
      </c>
      <c r="C10" s="2" t="s">
        <v>7</v>
      </c>
      <c r="D10" s="2" t="s">
        <v>8</v>
      </c>
      <c r="E10" s="3" t="s">
        <v>9</v>
      </c>
      <c r="F10" s="4">
        <v>7139272.4000000004</v>
      </c>
      <c r="G10" s="4">
        <v>9252668</v>
      </c>
      <c r="H10" s="4">
        <v>12159278</v>
      </c>
      <c r="I10" s="4">
        <v>14207412</v>
      </c>
      <c r="J10" s="4">
        <v>16349456.800000001</v>
      </c>
    </row>
    <row r="11" spans="1:10" ht="47.25">
      <c r="A11" s="1" t="s">
        <v>24</v>
      </c>
      <c r="B11" s="1" t="s">
        <v>25</v>
      </c>
      <c r="C11" s="2" t="s">
        <v>7</v>
      </c>
      <c r="D11" s="2" t="s">
        <v>8</v>
      </c>
      <c r="E11" s="3" t="s">
        <v>9</v>
      </c>
      <c r="F11" s="4">
        <v>496304322.39999998</v>
      </c>
      <c r="G11" s="4">
        <v>553156670.70000005</v>
      </c>
      <c r="H11" s="4">
        <v>594376727.89999998</v>
      </c>
      <c r="I11" s="4">
        <v>676738656.89999998</v>
      </c>
      <c r="J11" s="4">
        <v>750318926.70000005</v>
      </c>
    </row>
    <row r="12" spans="1:10" ht="63">
      <c r="A12" s="1" t="s">
        <v>26</v>
      </c>
      <c r="B12" s="1" t="s">
        <v>27</v>
      </c>
      <c r="C12" s="2" t="s">
        <v>7</v>
      </c>
      <c r="D12" s="2" t="s">
        <v>8</v>
      </c>
      <c r="E12" s="3" t="s">
        <v>9</v>
      </c>
      <c r="F12" s="4">
        <v>7917210</v>
      </c>
      <c r="G12" s="4">
        <v>9769611.0999999996</v>
      </c>
      <c r="H12" s="4">
        <v>10089188.199999999</v>
      </c>
      <c r="I12" s="4">
        <v>12257389.300000001</v>
      </c>
      <c r="J12" s="4">
        <v>15788722.300000001</v>
      </c>
    </row>
    <row r="13" spans="1:10" ht="47.25">
      <c r="A13" s="1" t="s">
        <v>28</v>
      </c>
      <c r="B13" s="1" t="s">
        <v>29</v>
      </c>
      <c r="C13" s="2" t="s">
        <v>7</v>
      </c>
      <c r="D13" s="2" t="s">
        <v>8</v>
      </c>
      <c r="E13" s="3" t="s">
        <v>9</v>
      </c>
      <c r="F13" s="4">
        <v>218866298.5</v>
      </c>
      <c r="G13" s="4">
        <v>233162902.09999999</v>
      </c>
      <c r="H13" s="4">
        <v>238850842.5</v>
      </c>
      <c r="I13" s="4">
        <v>241571693.69999999</v>
      </c>
      <c r="J13" s="4">
        <v>266305180.80000001</v>
      </c>
    </row>
    <row r="14" spans="1:10" ht="63">
      <c r="A14" s="1" t="s">
        <v>30</v>
      </c>
      <c r="B14" s="1" t="s">
        <v>31</v>
      </c>
      <c r="C14" s="2" t="s">
        <v>7</v>
      </c>
      <c r="D14" s="2" t="s">
        <v>8</v>
      </c>
      <c r="E14" s="3" t="s">
        <v>9</v>
      </c>
      <c r="F14" s="4">
        <v>184237255</v>
      </c>
      <c r="G14" s="4">
        <v>195821258.40000001</v>
      </c>
      <c r="H14" s="4">
        <v>188058664.30000001</v>
      </c>
      <c r="I14" s="4">
        <v>174436496.19999999</v>
      </c>
      <c r="J14" s="4">
        <v>178256915.19999999</v>
      </c>
    </row>
    <row r="15" spans="1:10" ht="47.25">
      <c r="A15" s="1" t="s">
        <v>32</v>
      </c>
      <c r="B15" s="1" t="s">
        <v>33</v>
      </c>
      <c r="C15" s="2" t="s">
        <v>7</v>
      </c>
      <c r="D15" s="2" t="s">
        <v>8</v>
      </c>
      <c r="E15" s="3" t="s">
        <v>9</v>
      </c>
      <c r="F15" s="4">
        <v>854800.1</v>
      </c>
      <c r="G15" s="4">
        <v>1641428.9</v>
      </c>
      <c r="H15" s="4">
        <v>2073683.4</v>
      </c>
      <c r="I15" s="4">
        <v>2311228.7000000002</v>
      </c>
      <c r="J15" s="4">
        <v>2535108.1</v>
      </c>
    </row>
    <row r="16" spans="1:10" ht="47.25">
      <c r="A16" s="1" t="s">
        <v>34</v>
      </c>
      <c r="B16" s="1" t="s">
        <v>35</v>
      </c>
      <c r="C16" s="2" t="s">
        <v>7</v>
      </c>
      <c r="D16" s="2" t="s">
        <v>8</v>
      </c>
      <c r="E16" s="3" t="s">
        <v>9</v>
      </c>
      <c r="F16" s="4">
        <v>1638181.3</v>
      </c>
      <c r="G16" s="4">
        <v>2020530.8</v>
      </c>
      <c r="H16" s="4">
        <v>2079048.2</v>
      </c>
      <c r="I16" s="4">
        <v>2058462.8</v>
      </c>
      <c r="J16" s="4">
        <v>2458821.5</v>
      </c>
    </row>
    <row r="17" spans="1:10" ht="63">
      <c r="A17" s="1" t="s">
        <v>36</v>
      </c>
      <c r="B17" s="1" t="s">
        <v>37</v>
      </c>
      <c r="C17" s="2" t="s">
        <v>7</v>
      </c>
      <c r="D17" s="2" t="s">
        <v>8</v>
      </c>
      <c r="E17" s="3" t="s">
        <v>9</v>
      </c>
      <c r="F17" s="5" t="s">
        <v>37</v>
      </c>
      <c r="G17" s="5" t="s">
        <v>37</v>
      </c>
      <c r="H17" s="5" t="s">
        <v>37</v>
      </c>
      <c r="I17" s="5" t="s">
        <v>37</v>
      </c>
      <c r="J17" s="5" t="s">
        <v>37</v>
      </c>
    </row>
    <row r="18" spans="1:10" ht="47.25">
      <c r="A18" s="1" t="s">
        <v>38</v>
      </c>
      <c r="B18" s="1" t="s">
        <v>39</v>
      </c>
      <c r="C18" s="2" t="s">
        <v>7</v>
      </c>
      <c r="D18" s="2" t="s">
        <v>8</v>
      </c>
      <c r="E18" s="3" t="s">
        <v>9</v>
      </c>
      <c r="F18" s="4">
        <v>1402170.3</v>
      </c>
      <c r="G18" s="4">
        <v>1951840</v>
      </c>
      <c r="H18" s="4">
        <v>2081536.9</v>
      </c>
      <c r="I18" s="4">
        <v>2359088.7000000002</v>
      </c>
      <c r="J18" s="4">
        <v>3123341.9</v>
      </c>
    </row>
    <row r="19" spans="1:10" ht="47.25">
      <c r="A19" s="1" t="s">
        <v>40</v>
      </c>
      <c r="B19" s="1" t="s">
        <v>41</v>
      </c>
      <c r="C19" s="2" t="s">
        <v>7</v>
      </c>
      <c r="D19" s="2" t="s">
        <v>8</v>
      </c>
      <c r="E19" s="3" t="s">
        <v>9</v>
      </c>
      <c r="F19" s="4">
        <v>733099391.79999995</v>
      </c>
      <c r="G19" s="4">
        <v>855041430.10000002</v>
      </c>
      <c r="H19" s="4">
        <v>910069469.10000002</v>
      </c>
      <c r="I19" s="4">
        <v>1038705861.5</v>
      </c>
      <c r="J19" s="4">
        <v>1124699731.3</v>
      </c>
    </row>
    <row r="20" spans="1:10" ht="63">
      <c r="A20" s="1" t="s">
        <v>42</v>
      </c>
      <c r="B20" s="1" t="s">
        <v>43</v>
      </c>
      <c r="C20" s="2" t="s">
        <v>7</v>
      </c>
      <c r="D20" s="2" t="s">
        <v>8</v>
      </c>
      <c r="E20" s="3" t="s">
        <v>9</v>
      </c>
      <c r="F20" s="4">
        <v>4170421.4</v>
      </c>
      <c r="G20" s="4">
        <v>4831647.0999999996</v>
      </c>
      <c r="H20" s="4">
        <v>5343972</v>
      </c>
      <c r="I20" s="4">
        <v>5481518.2000000002</v>
      </c>
      <c r="J20" s="4">
        <v>6054839.2999999998</v>
      </c>
    </row>
    <row r="21" spans="1:10" ht="63">
      <c r="A21" s="1" t="s">
        <v>44</v>
      </c>
      <c r="B21" s="1" t="s">
        <v>45</v>
      </c>
      <c r="C21" s="2" t="s">
        <v>7</v>
      </c>
      <c r="D21" s="2" t="s">
        <v>8</v>
      </c>
      <c r="E21" s="3" t="s">
        <v>9</v>
      </c>
      <c r="F21" s="4">
        <v>24015559.399999999</v>
      </c>
      <c r="G21" s="4">
        <v>36195023.5</v>
      </c>
      <c r="H21" s="4">
        <v>47306268.5</v>
      </c>
      <c r="I21" s="4">
        <v>60839093.600000001</v>
      </c>
      <c r="J21" s="4">
        <v>74745496</v>
      </c>
    </row>
    <row r="22" spans="1:10" ht="63">
      <c r="A22" s="1" t="s">
        <v>46</v>
      </c>
      <c r="B22" s="1" t="s">
        <v>47</v>
      </c>
      <c r="C22" s="2" t="s">
        <v>7</v>
      </c>
      <c r="D22" s="2" t="s">
        <v>8</v>
      </c>
      <c r="E22" s="3" t="s">
        <v>9</v>
      </c>
      <c r="F22" s="4">
        <v>140546680</v>
      </c>
      <c r="G22" s="4">
        <v>143365505.59999999</v>
      </c>
      <c r="H22" s="4">
        <v>157620062.59999999</v>
      </c>
      <c r="I22" s="4">
        <v>166678878.30000001</v>
      </c>
      <c r="J22" s="4">
        <v>173253319.09999999</v>
      </c>
    </row>
    <row r="23" spans="1:10" ht="31.5">
      <c r="A23" s="1" t="s">
        <v>48</v>
      </c>
      <c r="B23" s="1" t="s">
        <v>49</v>
      </c>
      <c r="C23" s="2" t="s">
        <v>7</v>
      </c>
      <c r="D23" s="2" t="s">
        <v>8</v>
      </c>
      <c r="E23" s="3" t="s">
        <v>9</v>
      </c>
      <c r="F23" s="4">
        <v>66475664.399999999</v>
      </c>
      <c r="G23" s="4">
        <v>66582596.799999997</v>
      </c>
      <c r="H23" s="4">
        <v>68225624.299999997</v>
      </c>
      <c r="I23" s="4">
        <v>70531672</v>
      </c>
      <c r="J23" s="4">
        <v>82296928.400000006</v>
      </c>
    </row>
    <row r="24" spans="1:10" ht="63">
      <c r="A24" s="1" t="s">
        <v>50</v>
      </c>
      <c r="B24" s="1" t="s">
        <v>51</v>
      </c>
      <c r="C24" s="2" t="s">
        <v>7</v>
      </c>
      <c r="D24" s="2" t="s">
        <v>8</v>
      </c>
      <c r="E24" s="3" t="s">
        <v>9</v>
      </c>
      <c r="F24" s="4">
        <v>7911546.2999999998</v>
      </c>
      <c r="G24" s="4">
        <v>8675455.6999999993</v>
      </c>
      <c r="H24" s="4">
        <v>9409659.5999999996</v>
      </c>
      <c r="I24" s="4">
        <v>10587949.300000001</v>
      </c>
      <c r="J24" s="4">
        <v>11817832.699999999</v>
      </c>
    </row>
    <row r="25" spans="1:10" ht="47.25">
      <c r="A25" s="1" t="s">
        <v>52</v>
      </c>
      <c r="B25" s="1" t="s">
        <v>53</v>
      </c>
      <c r="C25" s="2" t="s">
        <v>7</v>
      </c>
      <c r="D25" s="2" t="s">
        <v>8</v>
      </c>
      <c r="E25" s="3" t="s">
        <v>9</v>
      </c>
      <c r="F25" s="4">
        <v>1285156.1000000001</v>
      </c>
      <c r="G25" s="4">
        <v>1892366</v>
      </c>
      <c r="H25" s="4">
        <v>2038218.8</v>
      </c>
      <c r="I25" s="4">
        <v>2212094.9</v>
      </c>
      <c r="J25" s="4">
        <v>2494409.5</v>
      </c>
    </row>
    <row r="26" spans="1:10" ht="47.25">
      <c r="A26" s="1" t="s">
        <v>54</v>
      </c>
      <c r="B26" s="1" t="s">
        <v>55</v>
      </c>
      <c r="C26" s="2" t="s">
        <v>7</v>
      </c>
      <c r="D26" s="2" t="s">
        <v>8</v>
      </c>
      <c r="E26" s="3" t="s">
        <v>9</v>
      </c>
      <c r="F26" s="4">
        <v>8165860.9000000004</v>
      </c>
      <c r="G26" s="4">
        <v>9430735.4000000004</v>
      </c>
      <c r="H26" s="4">
        <v>12137084.800000001</v>
      </c>
      <c r="I26" s="4">
        <v>13057547.1</v>
      </c>
      <c r="J26" s="4">
        <v>10706083.4</v>
      </c>
    </row>
    <row r="27" spans="1:10" ht="47.25">
      <c r="A27" s="1" t="s">
        <v>56</v>
      </c>
      <c r="B27" s="1" t="s">
        <v>57</v>
      </c>
      <c r="C27" s="2" t="s">
        <v>7</v>
      </c>
      <c r="D27" s="2" t="s">
        <v>8</v>
      </c>
      <c r="E27" s="3" t="s">
        <v>9</v>
      </c>
      <c r="F27" s="4">
        <v>3877268</v>
      </c>
      <c r="G27" s="4">
        <v>5777133.9000000004</v>
      </c>
      <c r="H27" s="4">
        <v>6703421.5999999996</v>
      </c>
      <c r="I27" s="4">
        <v>8992242.6999999993</v>
      </c>
      <c r="J27" s="4">
        <v>11018470.1</v>
      </c>
    </row>
    <row r="28" spans="1:10" ht="63">
      <c r="A28" s="1" t="s">
        <v>58</v>
      </c>
      <c r="B28" s="1" t="s">
        <v>59</v>
      </c>
      <c r="C28" s="2" t="s">
        <v>7</v>
      </c>
      <c r="D28" s="2" t="s">
        <v>8</v>
      </c>
      <c r="E28" s="3" t="s">
        <v>9</v>
      </c>
      <c r="F28" s="4">
        <v>386654619.69999999</v>
      </c>
      <c r="G28" s="4">
        <v>416574564.10000002</v>
      </c>
      <c r="H28" s="4">
        <v>508598674.69999999</v>
      </c>
      <c r="I28" s="4">
        <v>603031794.39999998</v>
      </c>
      <c r="J28" s="4">
        <v>709329380.39999998</v>
      </c>
    </row>
    <row r="29" spans="1:10" ht="63">
      <c r="A29" s="1" t="s">
        <v>60</v>
      </c>
      <c r="B29" s="1" t="s">
        <v>61</v>
      </c>
      <c r="C29" s="2" t="s">
        <v>7</v>
      </c>
      <c r="D29" s="2" t="s">
        <v>8</v>
      </c>
      <c r="E29" s="3" t="s">
        <v>9</v>
      </c>
      <c r="F29" s="4">
        <v>9985730.8000000007</v>
      </c>
      <c r="G29" s="4">
        <v>9468892.9000000004</v>
      </c>
      <c r="H29" s="4">
        <v>8613171.0999999996</v>
      </c>
      <c r="I29" s="4">
        <v>7705781.2999999998</v>
      </c>
      <c r="J29" s="4">
        <v>7581024.0999999996</v>
      </c>
    </row>
    <row r="30" spans="1:10" ht="47.25">
      <c r="A30" s="1" t="s">
        <v>62</v>
      </c>
      <c r="B30" s="1" t="s">
        <v>63</v>
      </c>
      <c r="C30" s="2" t="s">
        <v>7</v>
      </c>
      <c r="D30" s="2" t="s">
        <v>8</v>
      </c>
      <c r="E30" s="3" t="s">
        <v>9</v>
      </c>
      <c r="F30" s="4">
        <v>97510056.799999997</v>
      </c>
      <c r="G30" s="4">
        <v>103111325.90000001</v>
      </c>
      <c r="H30" s="4">
        <v>120481204.3</v>
      </c>
      <c r="I30" s="4">
        <v>138196321.40000001</v>
      </c>
      <c r="J30" s="4">
        <v>153773804.5</v>
      </c>
    </row>
    <row r="31" spans="1:10" ht="47.25">
      <c r="A31" s="1" t="s">
        <v>64</v>
      </c>
      <c r="B31" s="1" t="s">
        <v>65</v>
      </c>
      <c r="C31" s="2" t="s">
        <v>7</v>
      </c>
      <c r="D31" s="2" t="s">
        <v>8</v>
      </c>
      <c r="E31" s="3" t="s">
        <v>9</v>
      </c>
      <c r="F31" s="4">
        <v>3601334</v>
      </c>
      <c r="G31" s="4">
        <v>5200641.4000000004</v>
      </c>
      <c r="H31" s="4">
        <v>6087523.2999999998</v>
      </c>
      <c r="I31" s="4">
        <v>4306072.9000000004</v>
      </c>
      <c r="J31" s="4">
        <v>4487324.4000000004</v>
      </c>
    </row>
    <row r="32" spans="1:10" ht="47.25">
      <c r="A32" s="1" t="s">
        <v>66</v>
      </c>
      <c r="B32" s="1" t="s">
        <v>67</v>
      </c>
      <c r="C32" s="2" t="s">
        <v>7</v>
      </c>
      <c r="D32" s="2" t="s">
        <v>8</v>
      </c>
      <c r="E32" s="3" t="s">
        <v>9</v>
      </c>
      <c r="F32" s="4">
        <v>4052698.6</v>
      </c>
      <c r="G32" s="4">
        <v>6206517.0999999996</v>
      </c>
      <c r="H32" s="4">
        <v>7134282.5</v>
      </c>
      <c r="I32" s="4">
        <v>8757962.4000000004</v>
      </c>
      <c r="J32" s="4">
        <v>8629266.5</v>
      </c>
    </row>
    <row r="33" spans="1:10" ht="94.5">
      <c r="A33" s="1" t="s">
        <v>68</v>
      </c>
      <c r="B33" s="1" t="s">
        <v>69</v>
      </c>
      <c r="C33" s="2" t="s">
        <v>7</v>
      </c>
      <c r="D33" s="2" t="s">
        <v>8</v>
      </c>
      <c r="E33" s="3" t="s">
        <v>9</v>
      </c>
      <c r="F33" s="4">
        <v>70958197.200000003</v>
      </c>
      <c r="G33" s="4">
        <v>75861465.900000006</v>
      </c>
      <c r="H33" s="4">
        <v>88698020.599999994</v>
      </c>
      <c r="I33" s="4">
        <v>102318442.5</v>
      </c>
      <c r="J33" s="4">
        <v>114980053.90000001</v>
      </c>
    </row>
    <row r="34" spans="1:10" ht="78.75">
      <c r="A34" s="1" t="s">
        <v>70</v>
      </c>
      <c r="B34" s="1" t="s">
        <v>71</v>
      </c>
      <c r="C34" s="2" t="s">
        <v>7</v>
      </c>
      <c r="D34" s="2" t="s">
        <v>8</v>
      </c>
      <c r="E34" s="3" t="s">
        <v>9</v>
      </c>
      <c r="F34" s="4">
        <v>33046520.300000001</v>
      </c>
      <c r="G34" s="4">
        <v>37998124.100000001</v>
      </c>
      <c r="H34" s="4">
        <v>42803916</v>
      </c>
      <c r="I34" s="4">
        <v>43032943.899999999</v>
      </c>
      <c r="J34" s="4">
        <v>51518629.899999999</v>
      </c>
    </row>
    <row r="35" spans="1:10" ht="47.25">
      <c r="A35" s="1" t="s">
        <v>72</v>
      </c>
      <c r="B35" s="1" t="s">
        <v>73</v>
      </c>
      <c r="C35" s="2" t="s">
        <v>7</v>
      </c>
      <c r="D35" s="2" t="s">
        <v>8</v>
      </c>
      <c r="E35" s="3" t="s">
        <v>9</v>
      </c>
      <c r="F35" s="4">
        <v>165833838.30000001</v>
      </c>
      <c r="G35" s="4">
        <v>185354050.90000001</v>
      </c>
      <c r="H35" s="4">
        <v>182690567.5</v>
      </c>
      <c r="I35" s="4">
        <v>165527488.5</v>
      </c>
      <c r="J35" s="4">
        <v>148328222.90000001</v>
      </c>
    </row>
    <row r="36" spans="1:10" ht="47.25">
      <c r="A36" s="1" t="s">
        <v>74</v>
      </c>
      <c r="B36" s="1" t="s">
        <v>75</v>
      </c>
      <c r="C36" s="2" t="s">
        <v>7</v>
      </c>
      <c r="D36" s="2" t="s">
        <v>8</v>
      </c>
      <c r="E36" s="3" t="s">
        <v>9</v>
      </c>
      <c r="F36" s="4">
        <v>11047609.4</v>
      </c>
      <c r="G36" s="4">
        <v>20839060.800000001</v>
      </c>
      <c r="H36" s="4">
        <v>25757820.5</v>
      </c>
      <c r="I36" s="4">
        <v>24372698.5</v>
      </c>
      <c r="J36" s="4">
        <v>24635208.600000001</v>
      </c>
    </row>
    <row r="37" spans="1:10" ht="63">
      <c r="A37" s="1" t="s">
        <v>76</v>
      </c>
      <c r="B37" s="1" t="s">
        <v>77</v>
      </c>
      <c r="C37" s="2" t="s">
        <v>7</v>
      </c>
      <c r="D37" s="2" t="s">
        <v>8</v>
      </c>
      <c r="E37" s="3" t="s">
        <v>9</v>
      </c>
      <c r="F37" s="4">
        <v>626182609.79999995</v>
      </c>
      <c r="G37" s="4">
        <v>801985838.10000002</v>
      </c>
      <c r="H37" s="4">
        <v>878432161.39999998</v>
      </c>
      <c r="I37" s="4">
        <v>1003644283.5</v>
      </c>
      <c r="J37" s="4">
        <v>1126247324.8</v>
      </c>
    </row>
    <row r="38" spans="1:10" ht="63">
      <c r="A38" s="1" t="s">
        <v>78</v>
      </c>
      <c r="B38" s="1" t="s">
        <v>79</v>
      </c>
      <c r="C38" s="2" t="s">
        <v>7</v>
      </c>
      <c r="D38" s="2" t="s">
        <v>8</v>
      </c>
      <c r="E38" s="3" t="s">
        <v>9</v>
      </c>
      <c r="F38" s="4">
        <v>5124067.4000000004</v>
      </c>
      <c r="G38" s="4">
        <v>6388318.2000000002</v>
      </c>
      <c r="H38" s="4">
        <v>8364558.2999999998</v>
      </c>
      <c r="I38" s="4">
        <v>11377959.1</v>
      </c>
      <c r="J38" s="4">
        <v>16325230.800000001</v>
      </c>
    </row>
    <row r="39" spans="1:10" ht="47.25">
      <c r="A39" s="1" t="s">
        <v>80</v>
      </c>
      <c r="B39" s="1" t="s">
        <v>81</v>
      </c>
      <c r="C39" s="2" t="s">
        <v>7</v>
      </c>
      <c r="D39" s="2" t="s">
        <v>8</v>
      </c>
      <c r="E39" s="3" t="s">
        <v>9</v>
      </c>
      <c r="F39" s="4">
        <v>17447446.199999999</v>
      </c>
      <c r="G39" s="4">
        <v>21259592.699999999</v>
      </c>
      <c r="H39" s="4">
        <v>27868873.600000001</v>
      </c>
      <c r="I39" s="4">
        <v>31192621.600000001</v>
      </c>
      <c r="J39" s="4">
        <v>30404047.800000001</v>
      </c>
    </row>
    <row r="40" spans="1:10" ht="78.75">
      <c r="A40" s="1" t="s">
        <v>82</v>
      </c>
      <c r="B40" s="1" t="s">
        <v>83</v>
      </c>
      <c r="C40" s="2" t="s">
        <v>7</v>
      </c>
      <c r="D40" s="2" t="s">
        <v>8</v>
      </c>
      <c r="E40" s="3" t="s">
        <v>9</v>
      </c>
      <c r="F40" s="4">
        <v>131169663.8</v>
      </c>
      <c r="G40" s="4">
        <v>144581850.40000001</v>
      </c>
      <c r="H40" s="4">
        <v>171808736.09999999</v>
      </c>
      <c r="I40" s="4">
        <v>214168448.59999999</v>
      </c>
      <c r="J40" s="4">
        <v>261365007.69999999</v>
      </c>
    </row>
    <row r="41" spans="1:10" ht="78.75">
      <c r="A41" s="1" t="s">
        <v>84</v>
      </c>
      <c r="B41" s="1" t="s">
        <v>85</v>
      </c>
      <c r="C41" s="2" t="s">
        <v>7</v>
      </c>
      <c r="D41" s="2" t="s">
        <v>8</v>
      </c>
      <c r="E41" s="3" t="s">
        <v>9</v>
      </c>
      <c r="F41" s="4">
        <v>69702544.799999997</v>
      </c>
      <c r="G41" s="4">
        <v>75059377.299999997</v>
      </c>
      <c r="H41" s="4">
        <v>81040202.599999994</v>
      </c>
      <c r="I41" s="4">
        <v>91371374</v>
      </c>
      <c r="J41" s="4">
        <v>95489755.299999997</v>
      </c>
    </row>
    <row r="42" spans="1:10" ht="47.25">
      <c r="A42" s="1" t="s">
        <v>86</v>
      </c>
      <c r="B42" s="1" t="s">
        <v>87</v>
      </c>
      <c r="C42" s="2" t="s">
        <v>7</v>
      </c>
      <c r="D42" s="2" t="s">
        <v>8</v>
      </c>
      <c r="E42" s="3" t="s">
        <v>9</v>
      </c>
      <c r="F42" s="4">
        <v>19153121.199999999</v>
      </c>
      <c r="G42" s="4">
        <v>21364926.199999999</v>
      </c>
      <c r="H42" s="4">
        <v>23250840.5</v>
      </c>
      <c r="I42" s="4">
        <v>25999977.600000001</v>
      </c>
      <c r="J42" s="4">
        <v>28825580.100000001</v>
      </c>
    </row>
    <row r="43" spans="1:10" ht="63">
      <c r="A43" s="1" t="s">
        <v>88</v>
      </c>
      <c r="B43" s="1" t="s">
        <v>89</v>
      </c>
      <c r="C43" s="2" t="s">
        <v>7</v>
      </c>
      <c r="D43" s="2" t="s">
        <v>8</v>
      </c>
      <c r="E43" s="3" t="s">
        <v>9</v>
      </c>
      <c r="F43" s="4">
        <v>6221876.9000000004</v>
      </c>
      <c r="G43" s="4">
        <v>16432809.800000001</v>
      </c>
      <c r="H43" s="4">
        <v>20019656.300000001</v>
      </c>
      <c r="I43" s="4">
        <v>22630630.800000001</v>
      </c>
      <c r="J43" s="4">
        <v>27086477.100000001</v>
      </c>
    </row>
    <row r="44" spans="1:10" ht="47.25">
      <c r="A44" s="1" t="s">
        <v>90</v>
      </c>
      <c r="B44" s="1" t="s">
        <v>91</v>
      </c>
      <c r="C44" s="2" t="s">
        <v>7</v>
      </c>
      <c r="D44" s="2" t="s">
        <v>8</v>
      </c>
      <c r="E44" s="3" t="s">
        <v>9</v>
      </c>
      <c r="F44" s="4">
        <v>2304507.1</v>
      </c>
      <c r="G44" s="4">
        <v>2691134.3</v>
      </c>
      <c r="H44" s="4">
        <v>3417906.8</v>
      </c>
      <c r="I44" s="4">
        <v>4134763.6</v>
      </c>
      <c r="J44" s="4">
        <v>5004790.0999999996</v>
      </c>
    </row>
    <row r="45" spans="1:10" ht="63">
      <c r="A45" s="1" t="s">
        <v>92</v>
      </c>
      <c r="B45" s="1" t="s">
        <v>93</v>
      </c>
      <c r="C45" s="2" t="s">
        <v>7</v>
      </c>
      <c r="D45" s="2" t="s">
        <v>8</v>
      </c>
      <c r="E45" s="3" t="s">
        <v>9</v>
      </c>
      <c r="F45" s="4">
        <v>9003119.5</v>
      </c>
      <c r="G45" s="4">
        <v>9040877.5999999996</v>
      </c>
      <c r="H45" s="4">
        <v>5967225.7000000002</v>
      </c>
      <c r="I45" s="4">
        <v>5251397.2</v>
      </c>
      <c r="J45" s="4">
        <v>7658916.4000000004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44"/>
  <sheetViews>
    <sheetView topLeftCell="D37" zoomScale="74" zoomScaleNormal="74" workbookViewId="0">
      <selection activeCell="T3" sqref="T3:T44"/>
    </sheetView>
  </sheetViews>
  <sheetFormatPr defaultColWidth="11" defaultRowHeight="15.75"/>
  <cols>
    <col min="1" max="1" width="14.375" bestFit="1" customWidth="1"/>
    <col min="2" max="2" width="14.5" bestFit="1" customWidth="1"/>
    <col min="3" max="3" width="19.375" bestFit="1" customWidth="1"/>
    <col min="4" max="4" width="18.5" bestFit="1" customWidth="1"/>
    <col min="5" max="5" width="14.125" bestFit="1" customWidth="1"/>
    <col min="6" max="8" width="12.625" bestFit="1" customWidth="1"/>
    <col min="9" max="10" width="13.625" bestFit="1" customWidth="1"/>
    <col min="11" max="12" width="11.625" bestFit="1" customWidth="1"/>
    <col min="13" max="13" width="12.625" bestFit="1" customWidth="1"/>
    <col min="14" max="15" width="11.625" bestFit="1" customWidth="1"/>
  </cols>
  <sheetData>
    <row r="1" spans="1:20">
      <c r="A1" s="52" t="s">
        <v>0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97</v>
      </c>
      <c r="G1" s="52"/>
      <c r="H1" s="52"/>
      <c r="I1" s="52"/>
      <c r="J1" s="52"/>
      <c r="K1" s="53" t="s">
        <v>98</v>
      </c>
      <c r="L1" s="53"/>
      <c r="M1" s="53"/>
      <c r="N1" s="53"/>
      <c r="O1" s="53"/>
    </row>
    <row r="2" spans="1:20">
      <c r="A2" s="52"/>
      <c r="B2" s="52"/>
      <c r="C2" s="52"/>
      <c r="D2" s="52"/>
      <c r="E2" s="52"/>
      <c r="F2" s="11">
        <v>2013</v>
      </c>
      <c r="G2" s="11">
        <v>2014</v>
      </c>
      <c r="H2" s="11">
        <v>2015</v>
      </c>
      <c r="I2" s="11">
        <v>2016</v>
      </c>
      <c r="J2" s="11">
        <v>2017</v>
      </c>
      <c r="K2" s="14">
        <v>2013</v>
      </c>
      <c r="L2" s="14">
        <v>2014</v>
      </c>
      <c r="M2" s="14">
        <v>2015</v>
      </c>
      <c r="N2" s="14">
        <v>2016</v>
      </c>
      <c r="O2" s="14">
        <v>2017</v>
      </c>
      <c r="P2" s="44">
        <v>2013</v>
      </c>
      <c r="Q2" s="44">
        <v>2014</v>
      </c>
      <c r="R2" s="44">
        <v>2015</v>
      </c>
      <c r="S2" s="44">
        <v>2016</v>
      </c>
      <c r="T2" s="44">
        <v>2017</v>
      </c>
    </row>
    <row r="3" spans="1:20" ht="47.25">
      <c r="A3" s="1" t="s">
        <v>5</v>
      </c>
      <c r="B3" s="1" t="s">
        <v>6</v>
      </c>
      <c r="C3" s="2" t="s">
        <v>7</v>
      </c>
      <c r="D3" s="2" t="s">
        <v>8</v>
      </c>
      <c r="E3" s="3" t="s">
        <v>9</v>
      </c>
      <c r="F3" s="4">
        <v>426858.3</v>
      </c>
      <c r="G3" s="4">
        <v>464088.6</v>
      </c>
      <c r="H3" s="4">
        <v>1196478.3</v>
      </c>
      <c r="I3" s="4">
        <v>1262296</v>
      </c>
      <c r="J3" s="5" t="s">
        <v>37</v>
      </c>
      <c r="K3" s="40">
        <v>62338.9</v>
      </c>
      <c r="L3" s="40">
        <v>68304.600000000006</v>
      </c>
      <c r="M3" s="40">
        <v>40194.300000000003</v>
      </c>
      <c r="N3" s="40">
        <v>42749.1</v>
      </c>
      <c r="O3" s="41" t="s">
        <v>37</v>
      </c>
      <c r="P3" s="45">
        <v>15.32</v>
      </c>
      <c r="Q3" s="45">
        <v>15.62</v>
      </c>
      <c r="R3" s="45">
        <v>25.57</v>
      </c>
      <c r="S3" s="45">
        <v>25.15</v>
      </c>
      <c r="T3" s="45">
        <v>25.67</v>
      </c>
    </row>
    <row r="4" spans="1:20" ht="47.25">
      <c r="A4" s="1" t="s">
        <v>10</v>
      </c>
      <c r="B4" s="1" t="s">
        <v>11</v>
      </c>
      <c r="C4" s="2" t="s">
        <v>7</v>
      </c>
      <c r="D4" s="2" t="s">
        <v>8</v>
      </c>
      <c r="E4" s="3" t="s">
        <v>9</v>
      </c>
      <c r="F4" s="4">
        <v>175073.9</v>
      </c>
      <c r="G4" s="4">
        <v>178344.4</v>
      </c>
      <c r="H4" s="4">
        <v>185749.2</v>
      </c>
      <c r="I4" s="4">
        <v>1037315.9</v>
      </c>
      <c r="J4" s="4">
        <v>1080218.8999999999</v>
      </c>
      <c r="K4" s="40">
        <v>15680</v>
      </c>
      <c r="L4" s="40">
        <v>15432</v>
      </c>
      <c r="M4" s="40">
        <v>12020.1</v>
      </c>
      <c r="N4" s="40">
        <v>31564</v>
      </c>
      <c r="O4" s="40">
        <v>34455</v>
      </c>
      <c r="P4" s="45">
        <v>14.06</v>
      </c>
      <c r="Q4" s="45">
        <v>14.27</v>
      </c>
      <c r="R4" s="45">
        <v>14.4</v>
      </c>
      <c r="S4" s="45">
        <v>34.93</v>
      </c>
      <c r="T4" s="45">
        <v>30.1</v>
      </c>
    </row>
    <row r="5" spans="1:20" ht="47.25">
      <c r="A5" s="1" t="s">
        <v>12</v>
      </c>
      <c r="B5" s="1" t="s">
        <v>13</v>
      </c>
      <c r="C5" s="2" t="s">
        <v>7</v>
      </c>
      <c r="D5" s="2" t="s">
        <v>8</v>
      </c>
      <c r="E5" s="3" t="s">
        <v>9</v>
      </c>
      <c r="F5" s="4">
        <v>17035877.399999999</v>
      </c>
      <c r="G5" s="4">
        <v>19869507.800000001</v>
      </c>
      <c r="H5" s="4">
        <v>27386867.399999999</v>
      </c>
      <c r="I5" s="4">
        <v>30654959.600000001</v>
      </c>
      <c r="J5" s="4">
        <v>31816820.399999999</v>
      </c>
      <c r="K5" s="40">
        <v>5526828.2000000002</v>
      </c>
      <c r="L5" s="40">
        <v>4850203</v>
      </c>
      <c r="M5" s="40">
        <v>4079247.2</v>
      </c>
      <c r="N5" s="40">
        <v>3226446.5</v>
      </c>
      <c r="O5" s="40">
        <v>4719159.3</v>
      </c>
      <c r="P5" s="45">
        <v>18.88</v>
      </c>
      <c r="Q5" s="45">
        <v>19.329999999999998</v>
      </c>
      <c r="R5" s="45">
        <v>22.36</v>
      </c>
      <c r="S5" s="45">
        <v>20.49</v>
      </c>
      <c r="T5" s="45">
        <v>21.99</v>
      </c>
    </row>
    <row r="6" spans="1:20" ht="31.5">
      <c r="A6" s="1" t="s">
        <v>14</v>
      </c>
      <c r="B6" s="1" t="s">
        <v>15</v>
      </c>
      <c r="C6" s="2" t="s">
        <v>7</v>
      </c>
      <c r="D6" s="2" t="s">
        <v>8</v>
      </c>
      <c r="E6" s="3" t="s">
        <v>9</v>
      </c>
      <c r="F6" s="4">
        <v>346613.8</v>
      </c>
      <c r="G6" s="4">
        <v>431260.9</v>
      </c>
      <c r="H6" s="4">
        <v>498591.3</v>
      </c>
      <c r="I6" s="4">
        <v>529889.9</v>
      </c>
      <c r="J6" s="4">
        <v>501629.5</v>
      </c>
      <c r="K6" s="40">
        <v>22062</v>
      </c>
      <c r="L6" s="40">
        <v>27200.1</v>
      </c>
      <c r="M6" s="40">
        <v>27995.200000000001</v>
      </c>
      <c r="N6" s="40">
        <v>25704</v>
      </c>
      <c r="O6" s="40">
        <v>26024</v>
      </c>
      <c r="P6" s="45">
        <v>17.86</v>
      </c>
      <c r="Q6" s="45">
        <v>18.41</v>
      </c>
      <c r="R6" s="45">
        <v>18.23</v>
      </c>
      <c r="S6" s="45">
        <v>17.170000000000002</v>
      </c>
      <c r="T6" s="45">
        <v>18.64</v>
      </c>
    </row>
    <row r="7" spans="1:20" ht="63">
      <c r="A7" s="1" t="s">
        <v>16</v>
      </c>
      <c r="B7" s="1" t="s">
        <v>17</v>
      </c>
      <c r="C7" s="2" t="s">
        <v>7</v>
      </c>
      <c r="D7" s="2" t="s">
        <v>8</v>
      </c>
      <c r="E7" s="3" t="s">
        <v>9</v>
      </c>
      <c r="F7" s="4">
        <v>1648196.2</v>
      </c>
      <c r="G7" s="4">
        <v>2294565.7000000002</v>
      </c>
      <c r="H7" s="4">
        <v>2343732.6</v>
      </c>
      <c r="I7" s="4">
        <v>3964300.4</v>
      </c>
      <c r="J7" s="4">
        <v>3742809.3</v>
      </c>
      <c r="K7" s="40">
        <v>940368.5</v>
      </c>
      <c r="L7" s="40">
        <v>655306.4</v>
      </c>
      <c r="M7" s="40">
        <v>655378.4</v>
      </c>
      <c r="N7" s="40">
        <v>451826.9</v>
      </c>
      <c r="O7" s="40">
        <v>335164.7</v>
      </c>
      <c r="P7" s="45">
        <v>17.309999999999999</v>
      </c>
      <c r="Q7" s="45">
        <v>15.95</v>
      </c>
      <c r="R7" s="45">
        <v>15.2</v>
      </c>
      <c r="S7" s="45">
        <v>19.920000000000002</v>
      </c>
      <c r="T7" s="45">
        <v>17.440000000000001</v>
      </c>
    </row>
    <row r="8" spans="1:20" ht="47.25">
      <c r="A8" s="1" t="s">
        <v>18</v>
      </c>
      <c r="B8" s="1" t="s">
        <v>19</v>
      </c>
      <c r="C8" s="2" t="s">
        <v>7</v>
      </c>
      <c r="D8" s="2" t="s">
        <v>8</v>
      </c>
      <c r="E8" s="3" t="s">
        <v>9</v>
      </c>
      <c r="F8" s="5" t="s">
        <v>37</v>
      </c>
      <c r="G8" s="4">
        <v>101158.2</v>
      </c>
      <c r="H8" s="4">
        <v>104230.7</v>
      </c>
      <c r="I8" s="4">
        <v>140215</v>
      </c>
      <c r="J8" s="5" t="s">
        <v>37</v>
      </c>
      <c r="K8" s="41" t="s">
        <v>37</v>
      </c>
      <c r="L8" s="40">
        <v>4807</v>
      </c>
      <c r="M8" s="40">
        <v>3798</v>
      </c>
      <c r="N8" s="40">
        <v>4005</v>
      </c>
      <c r="O8" s="41" t="s">
        <v>37</v>
      </c>
      <c r="P8" s="45">
        <v>21.62</v>
      </c>
      <c r="Q8" s="45">
        <v>16.989999999999998</v>
      </c>
      <c r="R8" s="45">
        <v>18.48</v>
      </c>
      <c r="S8" s="45">
        <v>22.24</v>
      </c>
      <c r="T8" s="45">
        <v>21.04</v>
      </c>
    </row>
    <row r="9" spans="1:20" ht="47.25">
      <c r="A9" s="1" t="s">
        <v>20</v>
      </c>
      <c r="B9" s="1" t="s">
        <v>21</v>
      </c>
      <c r="C9" s="2" t="s">
        <v>7</v>
      </c>
      <c r="D9" s="2" t="s">
        <v>8</v>
      </c>
      <c r="E9" s="3" t="s">
        <v>9</v>
      </c>
      <c r="F9" s="4">
        <v>5037860.5</v>
      </c>
      <c r="G9" s="4">
        <v>5631984.5999999996</v>
      </c>
      <c r="H9" s="4">
        <v>6555619.5999999996</v>
      </c>
      <c r="I9" s="4">
        <v>8199414.7999999998</v>
      </c>
      <c r="J9" s="5" t="s">
        <v>37</v>
      </c>
      <c r="K9" s="40">
        <v>1527995.2</v>
      </c>
      <c r="L9" s="40">
        <v>1260026.6000000001</v>
      </c>
      <c r="M9" s="40">
        <v>1828852.2</v>
      </c>
      <c r="N9" s="40">
        <v>1618617.8</v>
      </c>
      <c r="O9" s="41" t="s">
        <v>37</v>
      </c>
      <c r="P9" s="45">
        <v>17.059999999999999</v>
      </c>
      <c r="Q9" s="45">
        <v>15.98</v>
      </c>
      <c r="R9" s="45">
        <v>15</v>
      </c>
      <c r="S9" s="45">
        <v>16.72</v>
      </c>
      <c r="T9" s="45">
        <v>10.52</v>
      </c>
    </row>
    <row r="10" spans="1:20" ht="47.25">
      <c r="A10" s="1" t="s">
        <v>22</v>
      </c>
      <c r="B10" s="1" t="s">
        <v>23</v>
      </c>
      <c r="C10" s="2" t="s">
        <v>7</v>
      </c>
      <c r="D10" s="2" t="s">
        <v>8</v>
      </c>
      <c r="E10" s="3" t="s">
        <v>9</v>
      </c>
      <c r="F10" s="4">
        <v>790692.6</v>
      </c>
      <c r="G10" s="4">
        <v>851682.8</v>
      </c>
      <c r="H10" s="4">
        <v>1042026.9</v>
      </c>
      <c r="I10" s="4">
        <v>1135862.8</v>
      </c>
      <c r="J10" s="4">
        <v>1229377.8</v>
      </c>
      <c r="K10" s="40">
        <v>61993</v>
      </c>
      <c r="L10" s="40">
        <v>74171.199999999997</v>
      </c>
      <c r="M10" s="40">
        <v>219055.5</v>
      </c>
      <c r="N10" s="40">
        <v>527365.9</v>
      </c>
      <c r="O10" s="40">
        <v>738917.3</v>
      </c>
      <c r="P10" s="46">
        <v>20.86</v>
      </c>
      <c r="Q10" s="46">
        <v>16.87</v>
      </c>
      <c r="R10" s="45">
        <v>18.87</v>
      </c>
      <c r="S10" s="45">
        <v>21.15</v>
      </c>
      <c r="T10" s="46">
        <v>22.81</v>
      </c>
    </row>
    <row r="11" spans="1:20" ht="47.25">
      <c r="A11" s="1" t="s">
        <v>24</v>
      </c>
      <c r="B11" s="1" t="s">
        <v>25</v>
      </c>
      <c r="C11" s="2" t="s">
        <v>7</v>
      </c>
      <c r="D11" s="2" t="s">
        <v>8</v>
      </c>
      <c r="E11" s="3" t="s">
        <v>9</v>
      </c>
      <c r="F11" s="4">
        <v>54727535.399999999</v>
      </c>
      <c r="G11" s="4">
        <v>66729758.100000001</v>
      </c>
      <c r="H11" s="4">
        <v>87614790.400000006</v>
      </c>
      <c r="I11" s="4">
        <v>110246278.3</v>
      </c>
      <c r="J11" s="4">
        <v>129239752.8</v>
      </c>
      <c r="K11" s="40">
        <v>3877200</v>
      </c>
      <c r="L11" s="40">
        <v>4231484.7</v>
      </c>
      <c r="M11" s="40">
        <v>4312692.7</v>
      </c>
      <c r="N11" s="40">
        <v>4772768.3</v>
      </c>
      <c r="O11" s="40">
        <v>5367874.7</v>
      </c>
      <c r="P11" s="45">
        <v>15.7</v>
      </c>
      <c r="Q11" s="45">
        <v>16.899999999999999</v>
      </c>
      <c r="R11" s="45">
        <v>21.4</v>
      </c>
      <c r="S11" s="45">
        <v>22.9</v>
      </c>
      <c r="T11" s="45">
        <v>23.2</v>
      </c>
    </row>
    <row r="12" spans="1:20" ht="63">
      <c r="A12" s="1" t="s">
        <v>26</v>
      </c>
      <c r="B12" s="1" t="s">
        <v>27</v>
      </c>
      <c r="C12" s="2" t="s">
        <v>7</v>
      </c>
      <c r="D12" s="2" t="s">
        <v>8</v>
      </c>
      <c r="E12" s="3" t="s">
        <v>9</v>
      </c>
      <c r="F12" s="5" t="s">
        <v>37</v>
      </c>
      <c r="G12" s="5" t="s">
        <v>37</v>
      </c>
      <c r="H12" s="5" t="s">
        <v>37</v>
      </c>
      <c r="I12" s="5" t="s">
        <v>37</v>
      </c>
      <c r="J12" s="5" t="s">
        <v>37</v>
      </c>
      <c r="K12" s="41" t="s">
        <v>37</v>
      </c>
      <c r="L12" s="41" t="s">
        <v>37</v>
      </c>
      <c r="M12" s="41" t="s">
        <v>37</v>
      </c>
      <c r="N12" s="41" t="s">
        <v>37</v>
      </c>
      <c r="O12" s="41" t="s">
        <v>37</v>
      </c>
      <c r="P12" s="46">
        <v>14.68</v>
      </c>
      <c r="Q12" s="46">
        <v>14.15</v>
      </c>
      <c r="R12" s="45">
        <v>17.68</v>
      </c>
      <c r="S12" s="45">
        <v>20.79</v>
      </c>
      <c r="T12" s="46">
        <v>16.760000000000002</v>
      </c>
    </row>
    <row r="13" spans="1:20" ht="47.25">
      <c r="A13" s="1" t="s">
        <v>28</v>
      </c>
      <c r="B13" s="1" t="s">
        <v>29</v>
      </c>
      <c r="C13" s="2" t="s">
        <v>7</v>
      </c>
      <c r="D13" s="2" t="s">
        <v>8</v>
      </c>
      <c r="E13" s="3" t="s">
        <v>9</v>
      </c>
      <c r="F13" s="5" t="s">
        <v>37</v>
      </c>
      <c r="G13" s="4">
        <v>26177956.800000001</v>
      </c>
      <c r="H13" s="4">
        <v>27320011.899999999</v>
      </c>
      <c r="I13" s="4">
        <v>32046371.5</v>
      </c>
      <c r="J13" s="4">
        <v>35064702.200000003</v>
      </c>
      <c r="K13" s="41" t="s">
        <v>37</v>
      </c>
      <c r="L13" s="40">
        <v>4233301.7</v>
      </c>
      <c r="M13" s="40">
        <v>3771712.1</v>
      </c>
      <c r="N13" s="40">
        <v>2669325.6</v>
      </c>
      <c r="O13" s="40">
        <v>2448730.6</v>
      </c>
      <c r="P13" s="46">
        <v>20.86</v>
      </c>
      <c r="Q13" s="45">
        <v>15.49</v>
      </c>
      <c r="R13" s="45">
        <v>16.309999999999999</v>
      </c>
      <c r="S13" s="45">
        <v>17.86</v>
      </c>
      <c r="T13" s="46">
        <v>18.23</v>
      </c>
    </row>
    <row r="14" spans="1:20" ht="63">
      <c r="A14" s="1" t="s">
        <v>30</v>
      </c>
      <c r="B14" s="1" t="s">
        <v>31</v>
      </c>
      <c r="C14" s="2" t="s">
        <v>7</v>
      </c>
      <c r="D14" s="2" t="s">
        <v>8</v>
      </c>
      <c r="E14" s="3" t="s">
        <v>9</v>
      </c>
      <c r="F14" s="4">
        <v>26794960.5</v>
      </c>
      <c r="G14" s="4">
        <v>28636342.800000001</v>
      </c>
      <c r="H14" s="4">
        <v>29892179.100000001</v>
      </c>
      <c r="I14" s="5" t="s">
        <v>37</v>
      </c>
      <c r="J14" s="5" t="s">
        <v>37</v>
      </c>
      <c r="K14" s="40">
        <v>906723.5</v>
      </c>
      <c r="L14" s="40">
        <v>935485.9</v>
      </c>
      <c r="M14" s="40">
        <v>1336131.8999999999</v>
      </c>
      <c r="N14" s="41" t="s">
        <v>37</v>
      </c>
      <c r="O14" s="41" t="s">
        <v>37</v>
      </c>
      <c r="P14" s="47">
        <v>17.48</v>
      </c>
      <c r="Q14" s="47">
        <v>18.07</v>
      </c>
      <c r="R14" s="47">
        <v>20.84</v>
      </c>
      <c r="S14" s="47">
        <v>22.3</v>
      </c>
      <c r="T14" s="47">
        <v>23.24</v>
      </c>
    </row>
    <row r="15" spans="1:20" ht="47.25">
      <c r="A15" s="1" t="s">
        <v>32</v>
      </c>
      <c r="B15" s="1" t="s">
        <v>33</v>
      </c>
      <c r="C15" s="2" t="s">
        <v>7</v>
      </c>
      <c r="D15" s="2" t="s">
        <v>8</v>
      </c>
      <c r="E15" s="3" t="s">
        <v>9</v>
      </c>
      <c r="F15" s="5" t="s">
        <v>37</v>
      </c>
      <c r="G15" s="4">
        <v>341814.7</v>
      </c>
      <c r="H15" s="4">
        <v>405370.7</v>
      </c>
      <c r="I15" s="4">
        <v>412971.9</v>
      </c>
      <c r="J15" s="4">
        <v>419025.6</v>
      </c>
      <c r="K15" s="41" t="s">
        <v>37</v>
      </c>
      <c r="L15" s="40">
        <v>13791</v>
      </c>
      <c r="M15" s="40">
        <v>16601.099999999999</v>
      </c>
      <c r="N15" s="40">
        <v>19026</v>
      </c>
      <c r="O15" s="40">
        <v>19780</v>
      </c>
      <c r="P15" s="47">
        <v>44.02</v>
      </c>
      <c r="Q15" s="47">
        <v>31.24</v>
      </c>
      <c r="R15" s="47">
        <v>31.77</v>
      </c>
      <c r="S15" s="47">
        <v>28.38</v>
      </c>
      <c r="T15" s="47">
        <v>27.73</v>
      </c>
    </row>
    <row r="16" spans="1:20" ht="47.25">
      <c r="A16" s="1" t="s">
        <v>34</v>
      </c>
      <c r="B16" s="1" t="s">
        <v>35</v>
      </c>
      <c r="C16" s="2" t="s">
        <v>7</v>
      </c>
      <c r="D16" s="2" t="s">
        <v>8</v>
      </c>
      <c r="E16" s="3" t="s">
        <v>9</v>
      </c>
      <c r="F16" s="4">
        <v>180445.9</v>
      </c>
      <c r="G16" s="4">
        <v>231149.5</v>
      </c>
      <c r="H16" s="4">
        <v>333171.20000000001</v>
      </c>
      <c r="I16" s="4">
        <v>338105</v>
      </c>
      <c r="J16" s="4">
        <v>386302.6</v>
      </c>
      <c r="K16" s="40">
        <v>11253</v>
      </c>
      <c r="L16" s="40">
        <v>22273</v>
      </c>
      <c r="M16" s="40">
        <v>12402.1</v>
      </c>
      <c r="N16" s="40">
        <v>11469</v>
      </c>
      <c r="O16" s="40">
        <v>14682</v>
      </c>
      <c r="P16" s="47">
        <v>15.78</v>
      </c>
      <c r="Q16" s="47">
        <v>15.73</v>
      </c>
      <c r="R16" s="47">
        <v>19.600000000000001</v>
      </c>
      <c r="S16" s="47">
        <v>21.73</v>
      </c>
      <c r="T16" s="47">
        <v>19.600000000000001</v>
      </c>
    </row>
    <row r="17" spans="1:20" ht="47.25">
      <c r="A17" s="1" t="s">
        <v>38</v>
      </c>
      <c r="B17" s="1" t="s">
        <v>39</v>
      </c>
      <c r="C17" s="2" t="s">
        <v>7</v>
      </c>
      <c r="D17" s="2" t="s">
        <v>8</v>
      </c>
      <c r="E17" s="3" t="s">
        <v>9</v>
      </c>
      <c r="F17" s="5" t="s">
        <v>37</v>
      </c>
      <c r="G17" s="4">
        <v>283550.59999999998</v>
      </c>
      <c r="H17" s="4">
        <v>280167.90000000002</v>
      </c>
      <c r="I17" s="4">
        <v>454468.9</v>
      </c>
      <c r="J17" s="4">
        <v>1160153.8</v>
      </c>
      <c r="K17" s="41" t="s">
        <v>37</v>
      </c>
      <c r="L17" s="40">
        <v>11634</v>
      </c>
      <c r="M17" s="41" t="s">
        <v>37</v>
      </c>
      <c r="N17" s="41" t="s">
        <v>37</v>
      </c>
      <c r="O17" s="40">
        <v>3373</v>
      </c>
      <c r="P17" s="47">
        <v>16.71</v>
      </c>
      <c r="Q17" s="47">
        <v>19.399999999999999</v>
      </c>
      <c r="R17" s="47">
        <v>19.66</v>
      </c>
      <c r="S17" s="47">
        <v>30.36</v>
      </c>
      <c r="T17" s="47">
        <v>66.430000000000007</v>
      </c>
    </row>
    <row r="18" spans="1:20" ht="47.25">
      <c r="A18" s="1" t="s">
        <v>40</v>
      </c>
      <c r="B18" s="1" t="s">
        <v>41</v>
      </c>
      <c r="C18" s="2" t="s">
        <v>7</v>
      </c>
      <c r="D18" s="2" t="s">
        <v>8</v>
      </c>
      <c r="E18" s="3" t="s">
        <v>9</v>
      </c>
      <c r="F18" s="4">
        <v>65853955.700000003</v>
      </c>
      <c r="G18" s="4">
        <v>79052312.400000006</v>
      </c>
      <c r="H18" s="4">
        <v>93253429</v>
      </c>
      <c r="I18" s="4">
        <v>140303487.09999999</v>
      </c>
      <c r="J18" s="4">
        <v>157195709.09999999</v>
      </c>
      <c r="K18" s="40">
        <v>7491428.2000000002</v>
      </c>
      <c r="L18" s="40">
        <v>6427560.2000000002</v>
      </c>
      <c r="M18" s="40">
        <v>14135432.1</v>
      </c>
      <c r="N18" s="40">
        <v>7761069.9000000004</v>
      </c>
      <c r="O18" s="40">
        <v>8347380.7000000002</v>
      </c>
      <c r="P18" s="47">
        <v>16.989999999999998</v>
      </c>
      <c r="Q18" s="47">
        <v>19.2</v>
      </c>
      <c r="R18" s="47">
        <v>21.57</v>
      </c>
      <c r="S18" s="47">
        <v>25</v>
      </c>
      <c r="T18" s="47">
        <v>25.98</v>
      </c>
    </row>
    <row r="19" spans="1:20" ht="63">
      <c r="A19" s="1" t="s">
        <v>42</v>
      </c>
      <c r="B19" s="1" t="s">
        <v>43</v>
      </c>
      <c r="C19" s="2" t="s">
        <v>7</v>
      </c>
      <c r="D19" s="2" t="s">
        <v>8</v>
      </c>
      <c r="E19" s="3" t="s">
        <v>9</v>
      </c>
      <c r="F19" s="4">
        <v>594254</v>
      </c>
      <c r="G19" s="4">
        <v>605323.9</v>
      </c>
      <c r="H19" s="4">
        <v>807292.3</v>
      </c>
      <c r="I19" s="4">
        <v>1069095.8999999999</v>
      </c>
      <c r="J19" s="4">
        <v>1105100.6000000001</v>
      </c>
      <c r="K19" s="40">
        <v>28215.8</v>
      </c>
      <c r="L19" s="40">
        <v>28815.4</v>
      </c>
      <c r="M19" s="40">
        <v>38260.6</v>
      </c>
      <c r="N19" s="40">
        <v>38820</v>
      </c>
      <c r="O19" s="40">
        <v>42733.7</v>
      </c>
      <c r="P19" s="47">
        <v>21</v>
      </c>
      <c r="Q19" s="47">
        <v>19.43</v>
      </c>
      <c r="R19" s="47">
        <v>19.329999999999998</v>
      </c>
      <c r="S19" s="47">
        <v>24.32</v>
      </c>
      <c r="T19" s="47">
        <v>21.59</v>
      </c>
    </row>
    <row r="20" spans="1:20" ht="63">
      <c r="A20" s="1" t="s">
        <v>44</v>
      </c>
      <c r="B20" s="1" t="s">
        <v>45</v>
      </c>
      <c r="C20" s="2" t="s">
        <v>7</v>
      </c>
      <c r="D20" s="2" t="s">
        <v>8</v>
      </c>
      <c r="E20" s="3" t="s">
        <v>9</v>
      </c>
      <c r="F20" s="4">
        <v>1917191</v>
      </c>
      <c r="G20" s="4">
        <v>2026793.2</v>
      </c>
      <c r="H20" s="4">
        <v>3726755.8</v>
      </c>
      <c r="I20" s="4">
        <v>5834087.2000000002</v>
      </c>
      <c r="J20" s="4">
        <v>6898240.2000000002</v>
      </c>
      <c r="K20" s="40">
        <v>839865.6</v>
      </c>
      <c r="L20" s="40">
        <v>905999.9</v>
      </c>
      <c r="M20" s="40">
        <v>1141065.6000000001</v>
      </c>
      <c r="N20" s="40">
        <v>1072345.8</v>
      </c>
      <c r="O20" s="40">
        <v>1869714.1</v>
      </c>
      <c r="P20" s="47">
        <v>14.07</v>
      </c>
      <c r="Q20" s="47">
        <v>11.04</v>
      </c>
      <c r="R20" s="47">
        <v>13.92</v>
      </c>
      <c r="S20" s="47">
        <v>14.31</v>
      </c>
      <c r="T20" s="47">
        <v>15.2</v>
      </c>
    </row>
    <row r="21" spans="1:20" ht="63">
      <c r="A21" s="1" t="s">
        <v>46</v>
      </c>
      <c r="B21" s="1" t="s">
        <v>47</v>
      </c>
      <c r="C21" s="2" t="s">
        <v>7</v>
      </c>
      <c r="D21" s="2" t="s">
        <v>8</v>
      </c>
      <c r="E21" s="3" t="s">
        <v>9</v>
      </c>
      <c r="F21" s="4">
        <v>10511428.699999999</v>
      </c>
      <c r="G21" s="4">
        <v>13251480.199999999</v>
      </c>
      <c r="H21" s="4">
        <v>13638691.800000001</v>
      </c>
      <c r="I21" s="4">
        <v>17240869.5</v>
      </c>
      <c r="J21" s="4">
        <v>18883395.300000001</v>
      </c>
      <c r="K21" s="40">
        <v>3859624</v>
      </c>
      <c r="L21" s="40">
        <v>4938061.0999999996</v>
      </c>
      <c r="M21" s="40">
        <v>4397999.3</v>
      </c>
      <c r="N21" s="40">
        <v>4543320.4000000004</v>
      </c>
      <c r="O21" s="40">
        <v>3731979.3</v>
      </c>
      <c r="P21" s="47">
        <v>12.81</v>
      </c>
      <c r="Q21" s="47">
        <v>15.78</v>
      </c>
      <c r="R21" s="47">
        <v>14.93</v>
      </c>
      <c r="S21" s="47">
        <v>16.98</v>
      </c>
      <c r="T21" s="47">
        <v>17.53</v>
      </c>
    </row>
    <row r="22" spans="1:20" ht="31.5">
      <c r="A22" s="1" t="s">
        <v>48</v>
      </c>
      <c r="B22" s="1" t="s">
        <v>49</v>
      </c>
      <c r="C22" s="2" t="s">
        <v>7</v>
      </c>
      <c r="D22" s="2" t="s">
        <v>8</v>
      </c>
      <c r="E22" s="3" t="s">
        <v>9</v>
      </c>
      <c r="F22" s="5" t="s">
        <v>37</v>
      </c>
      <c r="G22" s="4">
        <v>6039088.4000000004</v>
      </c>
      <c r="H22" s="4">
        <v>10279364.5</v>
      </c>
      <c r="I22" s="5" t="s">
        <v>37</v>
      </c>
      <c r="J22" s="5" t="s">
        <v>37</v>
      </c>
      <c r="K22" s="41" t="s">
        <v>37</v>
      </c>
      <c r="L22" s="40">
        <v>271872.59999999998</v>
      </c>
      <c r="M22" s="41" t="s">
        <v>37</v>
      </c>
      <c r="N22" s="41" t="s">
        <v>37</v>
      </c>
      <c r="O22" s="41" t="s">
        <v>37</v>
      </c>
      <c r="P22" s="47">
        <v>15.74</v>
      </c>
      <c r="Q22" s="47">
        <v>15.23</v>
      </c>
      <c r="R22" s="47">
        <v>22.85</v>
      </c>
      <c r="S22" s="47">
        <v>26.21</v>
      </c>
      <c r="T22" s="47">
        <v>24.11</v>
      </c>
    </row>
    <row r="23" spans="1:20" ht="63">
      <c r="A23" s="1" t="s">
        <v>50</v>
      </c>
      <c r="B23" s="1" t="s">
        <v>51</v>
      </c>
      <c r="C23" s="2" t="s">
        <v>7</v>
      </c>
      <c r="D23" s="2" t="s">
        <v>8</v>
      </c>
      <c r="E23" s="3" t="s">
        <v>9</v>
      </c>
      <c r="F23" s="5" t="s">
        <v>37</v>
      </c>
      <c r="G23" s="4">
        <v>1930698.9</v>
      </c>
      <c r="H23" s="4">
        <v>2218569.9</v>
      </c>
      <c r="I23" s="4">
        <v>2664286.2999999998</v>
      </c>
      <c r="J23" s="4">
        <v>2950617.1</v>
      </c>
      <c r="K23" s="41" t="s">
        <v>37</v>
      </c>
      <c r="L23" s="40">
        <v>18021.099999999999</v>
      </c>
      <c r="M23" s="40">
        <v>65331.199999999997</v>
      </c>
      <c r="N23" s="40">
        <v>59895.4</v>
      </c>
      <c r="O23" s="40">
        <v>69441.899999999994</v>
      </c>
      <c r="P23" s="47">
        <v>26.99</v>
      </c>
      <c r="Q23" s="47">
        <v>26.66</v>
      </c>
      <c r="R23" s="47">
        <v>28.26</v>
      </c>
      <c r="S23" s="47">
        <v>35.25</v>
      </c>
      <c r="T23" s="47">
        <v>35.78</v>
      </c>
    </row>
    <row r="24" spans="1:20" ht="47.25">
      <c r="A24" s="1" t="s">
        <v>52</v>
      </c>
      <c r="B24" s="1" t="s">
        <v>53</v>
      </c>
      <c r="C24" s="2" t="s">
        <v>7</v>
      </c>
      <c r="D24" s="2" t="s">
        <v>8</v>
      </c>
      <c r="E24" s="3" t="s">
        <v>9</v>
      </c>
      <c r="F24" s="4">
        <v>191475.9</v>
      </c>
      <c r="G24" s="4">
        <v>189775.4</v>
      </c>
      <c r="H24" s="4">
        <v>186073.2</v>
      </c>
      <c r="I24" s="4">
        <v>191072</v>
      </c>
      <c r="J24" s="4">
        <v>216978.8</v>
      </c>
      <c r="K24" s="40">
        <v>394</v>
      </c>
      <c r="L24" s="40">
        <v>10631</v>
      </c>
      <c r="M24" s="41" t="s">
        <v>37</v>
      </c>
      <c r="N24" s="41" t="s">
        <v>37</v>
      </c>
      <c r="O24" s="41" t="s">
        <v>37</v>
      </c>
      <c r="P24" s="47">
        <v>24.48</v>
      </c>
      <c r="Q24" s="47">
        <v>18.53</v>
      </c>
      <c r="R24" s="47">
        <v>17.829999999999998</v>
      </c>
      <c r="S24" s="47">
        <v>19.54</v>
      </c>
      <c r="T24" s="47">
        <v>12.58</v>
      </c>
    </row>
    <row r="25" spans="1:20" ht="47.25">
      <c r="A25" s="1" t="s">
        <v>54</v>
      </c>
      <c r="B25" s="1" t="s">
        <v>55</v>
      </c>
      <c r="C25" s="2" t="s">
        <v>7</v>
      </c>
      <c r="D25" s="2" t="s">
        <v>8</v>
      </c>
      <c r="E25" s="3" t="s">
        <v>9</v>
      </c>
      <c r="F25" s="4">
        <v>564882.69999999995</v>
      </c>
      <c r="G25" s="4">
        <v>1129374.3</v>
      </c>
      <c r="H25" s="4">
        <v>1402890.3</v>
      </c>
      <c r="I25" s="4">
        <v>1598916.8</v>
      </c>
      <c r="J25" s="4">
        <v>937808.1</v>
      </c>
      <c r="K25" s="40">
        <v>196840.9</v>
      </c>
      <c r="L25" s="40">
        <v>66304.100000000006</v>
      </c>
      <c r="M25" s="40">
        <v>92631.6</v>
      </c>
      <c r="N25" s="40">
        <v>82469</v>
      </c>
      <c r="O25" s="40">
        <v>64248.9</v>
      </c>
      <c r="P25" s="47">
        <v>13.09</v>
      </c>
      <c r="Q25" s="47">
        <v>17.79</v>
      </c>
      <c r="R25" s="47">
        <v>17.829999999999998</v>
      </c>
      <c r="S25" s="47">
        <v>19.54</v>
      </c>
      <c r="T25" s="47">
        <v>12.58</v>
      </c>
    </row>
    <row r="26" spans="1:20" ht="47.25">
      <c r="A26" s="1" t="s">
        <v>56</v>
      </c>
      <c r="B26" s="1" t="s">
        <v>57</v>
      </c>
      <c r="C26" s="2" t="s">
        <v>7</v>
      </c>
      <c r="D26" s="2" t="s">
        <v>8</v>
      </c>
      <c r="E26" s="3" t="s">
        <v>9</v>
      </c>
      <c r="F26" s="4">
        <v>1056881.5</v>
      </c>
      <c r="G26" s="4">
        <v>1174627.3999999999</v>
      </c>
      <c r="H26" s="4">
        <v>1131396.5</v>
      </c>
      <c r="I26" s="4">
        <v>1272188.8</v>
      </c>
      <c r="J26" s="4">
        <v>1323353.7</v>
      </c>
      <c r="K26" s="40">
        <v>14943</v>
      </c>
      <c r="L26" s="40">
        <v>30120.1</v>
      </c>
      <c r="M26" s="40">
        <v>51580.3</v>
      </c>
      <c r="N26" s="40">
        <v>59835</v>
      </c>
      <c r="O26" s="40">
        <v>58933.9</v>
      </c>
      <c r="P26" s="47">
        <v>87.49</v>
      </c>
      <c r="Q26" s="47">
        <v>48.97</v>
      </c>
      <c r="R26" s="47">
        <v>27.48</v>
      </c>
      <c r="S26" s="47">
        <v>26.2</v>
      </c>
      <c r="T26" s="47">
        <v>26.18</v>
      </c>
    </row>
    <row r="27" spans="1:20" ht="63">
      <c r="A27" s="1" t="s">
        <v>58</v>
      </c>
      <c r="B27" s="1" t="s">
        <v>59</v>
      </c>
      <c r="C27" s="2" t="s">
        <v>7</v>
      </c>
      <c r="D27" s="2" t="s">
        <v>8</v>
      </c>
      <c r="E27" s="3" t="s">
        <v>9</v>
      </c>
      <c r="F27" s="5" t="s">
        <v>37</v>
      </c>
      <c r="G27" s="5" t="s">
        <v>37</v>
      </c>
      <c r="H27" s="5" t="s">
        <v>37</v>
      </c>
      <c r="I27" s="5" t="s">
        <v>37</v>
      </c>
      <c r="J27" s="5" t="s">
        <v>37</v>
      </c>
      <c r="K27" s="41" t="s">
        <v>37</v>
      </c>
      <c r="L27" s="41" t="s">
        <v>37</v>
      </c>
      <c r="M27" s="41" t="s">
        <v>37</v>
      </c>
      <c r="N27" s="41" t="s">
        <v>37</v>
      </c>
      <c r="O27" s="41" t="s">
        <v>37</v>
      </c>
      <c r="P27" s="47">
        <v>17.350000000000001</v>
      </c>
      <c r="Q27" s="47">
        <v>18.760000000000002</v>
      </c>
      <c r="R27" s="47">
        <v>19.600000000000001</v>
      </c>
      <c r="S27" s="47">
        <v>19.5</v>
      </c>
      <c r="T27" s="47">
        <v>18.600000000000001</v>
      </c>
    </row>
    <row r="28" spans="1:20" ht="63">
      <c r="A28" s="1" t="s">
        <v>60</v>
      </c>
      <c r="B28" s="1" t="s">
        <v>61</v>
      </c>
      <c r="C28" s="2" t="s">
        <v>7</v>
      </c>
      <c r="D28" s="2" t="s">
        <v>8</v>
      </c>
      <c r="E28" s="3" t="s">
        <v>9</v>
      </c>
      <c r="F28" s="4">
        <v>995575.5</v>
      </c>
      <c r="G28" s="4">
        <v>1073412.2</v>
      </c>
      <c r="H28" s="4">
        <v>1181383.8999999999</v>
      </c>
      <c r="I28" s="4">
        <v>1180658.8</v>
      </c>
      <c r="J28" s="4">
        <v>1102674.8999999999</v>
      </c>
      <c r="K28" s="40">
        <v>136437.9</v>
      </c>
      <c r="L28" s="40">
        <v>122163.2</v>
      </c>
      <c r="M28" s="40">
        <v>107696.7</v>
      </c>
      <c r="N28" s="40">
        <v>79798</v>
      </c>
      <c r="O28" s="40">
        <v>68242.899999999994</v>
      </c>
      <c r="P28" s="47">
        <v>12.17</v>
      </c>
      <c r="Q28" s="47">
        <v>15.75</v>
      </c>
      <c r="R28" s="47">
        <v>18.07</v>
      </c>
      <c r="S28" s="47">
        <v>20.57</v>
      </c>
      <c r="T28" s="47">
        <v>17.5</v>
      </c>
    </row>
    <row r="29" spans="1:20" ht="47.25">
      <c r="A29" s="1" t="s">
        <v>62</v>
      </c>
      <c r="B29" s="1" t="s">
        <v>63</v>
      </c>
      <c r="C29" s="2" t="s">
        <v>7</v>
      </c>
      <c r="D29" s="2" t="s">
        <v>8</v>
      </c>
      <c r="E29" s="3" t="s">
        <v>9</v>
      </c>
      <c r="F29" s="4">
        <v>12849636.5</v>
      </c>
      <c r="G29" s="4">
        <v>14073871.9</v>
      </c>
      <c r="H29" s="4">
        <v>16257431.300000001</v>
      </c>
      <c r="I29" s="4">
        <v>19145251.300000001</v>
      </c>
      <c r="J29" s="4">
        <v>21219376</v>
      </c>
      <c r="K29" s="40">
        <v>1426331.3</v>
      </c>
      <c r="L29" s="40">
        <v>1286944.6000000001</v>
      </c>
      <c r="M29" s="40">
        <v>1230692.2</v>
      </c>
      <c r="N29" s="40">
        <v>1160434.8</v>
      </c>
      <c r="O29" s="40">
        <v>1220575.8</v>
      </c>
      <c r="P29" s="47">
        <v>13.54</v>
      </c>
      <c r="Q29" s="47">
        <v>14.39</v>
      </c>
      <c r="R29" s="47">
        <v>16.41</v>
      </c>
      <c r="S29" s="47">
        <v>17.239999999999998</v>
      </c>
      <c r="T29" s="47">
        <v>16.559999999999999</v>
      </c>
    </row>
    <row r="30" spans="1:20" ht="47.25">
      <c r="A30" s="1" t="s">
        <v>64</v>
      </c>
      <c r="B30" s="1" t="s">
        <v>65</v>
      </c>
      <c r="C30" s="2" t="s">
        <v>7</v>
      </c>
      <c r="D30" s="2" t="s">
        <v>8</v>
      </c>
      <c r="E30" s="3" t="s">
        <v>9</v>
      </c>
      <c r="F30" s="4">
        <v>380159.8</v>
      </c>
      <c r="G30" s="4">
        <v>465447</v>
      </c>
      <c r="H30" s="4">
        <v>882501.9</v>
      </c>
      <c r="I30" s="4">
        <v>1012596.9</v>
      </c>
      <c r="J30" s="4">
        <v>1024129</v>
      </c>
      <c r="K30" s="40">
        <v>31459</v>
      </c>
      <c r="L30" s="40">
        <v>37906.1</v>
      </c>
      <c r="M30" s="40">
        <v>15479.1</v>
      </c>
      <c r="N30" s="40">
        <v>19793</v>
      </c>
      <c r="O30" s="40">
        <v>24368</v>
      </c>
      <c r="P30" s="47">
        <v>15.26</v>
      </c>
      <c r="Q30" s="47">
        <v>15.39</v>
      </c>
      <c r="R30" s="47">
        <v>23.85</v>
      </c>
      <c r="S30" s="47">
        <v>33.909999999999997</v>
      </c>
      <c r="T30" s="47">
        <v>41.65</v>
      </c>
    </row>
    <row r="31" spans="1:20" ht="47.25">
      <c r="A31" s="1" t="s">
        <v>66</v>
      </c>
      <c r="B31" s="1" t="s">
        <v>67</v>
      </c>
      <c r="C31" s="2" t="s">
        <v>7</v>
      </c>
      <c r="D31" s="2" t="s">
        <v>8</v>
      </c>
      <c r="E31" s="3" t="s">
        <v>9</v>
      </c>
      <c r="F31" s="4">
        <v>515328.7</v>
      </c>
      <c r="G31" s="4">
        <v>1030828.1</v>
      </c>
      <c r="H31" s="4">
        <v>1100840.3999999999</v>
      </c>
      <c r="I31" s="4">
        <v>1095118.6000000001</v>
      </c>
      <c r="J31" s="4">
        <v>617008.5</v>
      </c>
      <c r="K31" s="40">
        <v>22073.599999999999</v>
      </c>
      <c r="L31" s="40">
        <v>46743.199999999997</v>
      </c>
      <c r="M31" s="40">
        <v>75716.800000000003</v>
      </c>
      <c r="N31" s="40">
        <v>79638.5</v>
      </c>
      <c r="O31" s="40">
        <v>74277.899999999994</v>
      </c>
      <c r="P31" s="47">
        <v>18.100000000000001</v>
      </c>
      <c r="Q31" s="47">
        <v>25.6</v>
      </c>
      <c r="R31" s="47">
        <v>20.3</v>
      </c>
      <c r="S31" s="47">
        <v>18.170000000000002</v>
      </c>
      <c r="T31" s="47">
        <v>11.51</v>
      </c>
    </row>
    <row r="32" spans="1:20" ht="94.5">
      <c r="A32" s="1" t="s">
        <v>68</v>
      </c>
      <c r="B32" s="1" t="s">
        <v>69</v>
      </c>
      <c r="C32" s="2" t="s">
        <v>7</v>
      </c>
      <c r="D32" s="2" t="s">
        <v>8</v>
      </c>
      <c r="E32" s="3" t="s">
        <v>9</v>
      </c>
      <c r="F32" s="4">
        <v>5630551.2000000002</v>
      </c>
      <c r="G32" s="4">
        <v>5737844.7999999998</v>
      </c>
      <c r="H32" s="4">
        <v>6340494.2000000002</v>
      </c>
      <c r="I32" s="4">
        <v>8052615.9000000004</v>
      </c>
      <c r="J32" s="4">
        <v>8458875.5999999996</v>
      </c>
      <c r="K32" s="40">
        <v>332276.8</v>
      </c>
      <c r="L32" s="40">
        <v>21303</v>
      </c>
      <c r="M32" s="40">
        <v>403735.7</v>
      </c>
      <c r="N32" s="40">
        <v>455889.9</v>
      </c>
      <c r="O32" s="40">
        <v>1525072.5</v>
      </c>
      <c r="P32" s="46">
        <v>16.510000000000002</v>
      </c>
      <c r="Q32" s="46">
        <v>15.89</v>
      </c>
      <c r="R32" s="46">
        <v>15.85</v>
      </c>
      <c r="S32" s="46">
        <v>18.43</v>
      </c>
      <c r="T32" s="46">
        <v>18.77</v>
      </c>
    </row>
    <row r="33" spans="1:20" ht="78.75">
      <c r="A33" s="1" t="s">
        <v>70</v>
      </c>
      <c r="B33" s="1" t="s">
        <v>71</v>
      </c>
      <c r="C33" s="2" t="s">
        <v>7</v>
      </c>
      <c r="D33" s="2" t="s">
        <v>8</v>
      </c>
      <c r="E33" s="3" t="s">
        <v>9</v>
      </c>
      <c r="F33" s="4">
        <v>4802102.5999999996</v>
      </c>
      <c r="G33" s="4">
        <v>5390043.0999999996</v>
      </c>
      <c r="H33" s="4">
        <v>5552671</v>
      </c>
      <c r="I33" s="4">
        <v>6580008.0999999996</v>
      </c>
      <c r="J33" s="4">
        <v>6928278.0999999996</v>
      </c>
      <c r="K33" s="40">
        <v>212620.9</v>
      </c>
      <c r="L33" s="40">
        <v>250018.5</v>
      </c>
      <c r="M33" s="40">
        <v>265625.8</v>
      </c>
      <c r="N33" s="40">
        <v>276167</v>
      </c>
      <c r="O33" s="40">
        <v>285697.7</v>
      </c>
      <c r="P33" s="46">
        <v>23.72</v>
      </c>
      <c r="Q33" s="46">
        <v>22.17</v>
      </c>
      <c r="R33" s="46">
        <v>21.22</v>
      </c>
      <c r="S33" s="46">
        <v>23.88</v>
      </c>
      <c r="T33" s="46">
        <v>24.65</v>
      </c>
    </row>
    <row r="34" spans="1:20" ht="47.25">
      <c r="A34" s="1" t="s">
        <v>72</v>
      </c>
      <c r="B34" s="1" t="s">
        <v>73</v>
      </c>
      <c r="C34" s="2" t="s">
        <v>7</v>
      </c>
      <c r="D34" s="2" t="s">
        <v>8</v>
      </c>
      <c r="E34" s="3" t="s">
        <v>9</v>
      </c>
      <c r="F34" s="4">
        <v>11773868</v>
      </c>
      <c r="G34" s="4">
        <v>13286596.300000001</v>
      </c>
      <c r="H34" s="4">
        <v>15606440.9</v>
      </c>
      <c r="I34" s="4">
        <v>13919795</v>
      </c>
      <c r="J34" s="4">
        <v>16438972.699999999</v>
      </c>
      <c r="K34" s="40">
        <v>6713549.5999999996</v>
      </c>
      <c r="L34" s="40">
        <v>6545680.5</v>
      </c>
      <c r="M34" s="40">
        <v>6108742.7000000002</v>
      </c>
      <c r="N34" s="40">
        <v>4409987.4000000004</v>
      </c>
      <c r="O34" s="40">
        <v>3097461.9</v>
      </c>
      <c r="P34" s="46">
        <v>14.3</v>
      </c>
      <c r="Q34" s="46">
        <v>13.6</v>
      </c>
      <c r="R34" s="46">
        <v>15</v>
      </c>
      <c r="S34" s="46">
        <v>15.6</v>
      </c>
      <c r="T34" s="46">
        <v>18.100000000000001</v>
      </c>
    </row>
    <row r="35" spans="1:20" ht="47.25">
      <c r="A35" s="1" t="s">
        <v>74</v>
      </c>
      <c r="B35" s="1" t="s">
        <v>75</v>
      </c>
      <c r="C35" s="2" t="s">
        <v>7</v>
      </c>
      <c r="D35" s="2" t="s">
        <v>8</v>
      </c>
      <c r="E35" s="3" t="s">
        <v>9</v>
      </c>
      <c r="F35" s="4">
        <v>1419395.3</v>
      </c>
      <c r="G35" s="4">
        <v>2060340.2</v>
      </c>
      <c r="H35" s="4">
        <v>2086758.9</v>
      </c>
      <c r="I35" s="4">
        <v>3185136.6</v>
      </c>
      <c r="J35" s="4">
        <v>3468137.6</v>
      </c>
      <c r="K35" s="40">
        <v>80954</v>
      </c>
      <c r="L35" s="40">
        <v>143241.29999999999</v>
      </c>
      <c r="M35" s="40">
        <v>1138550.6000000001</v>
      </c>
      <c r="N35" s="40">
        <v>136167</v>
      </c>
      <c r="O35" s="40">
        <v>111784.9</v>
      </c>
      <c r="P35" s="46">
        <v>18.73</v>
      </c>
      <c r="Q35" s="46">
        <v>15.1</v>
      </c>
      <c r="R35" s="46">
        <v>16.18</v>
      </c>
      <c r="S35" s="46">
        <v>16.46</v>
      </c>
      <c r="T35" s="46">
        <v>20.3</v>
      </c>
    </row>
    <row r="36" spans="1:20" ht="63">
      <c r="A36" s="1" t="s">
        <v>76</v>
      </c>
      <c r="B36" s="1" t="s">
        <v>77</v>
      </c>
      <c r="C36" s="2" t="s">
        <v>7</v>
      </c>
      <c r="D36" s="2" t="s">
        <v>8</v>
      </c>
      <c r="E36" s="3" t="s">
        <v>9</v>
      </c>
      <c r="F36" s="4">
        <v>65964006.700000003</v>
      </c>
      <c r="G36" s="4">
        <v>82108931.700000003</v>
      </c>
      <c r="H36" s="4">
        <v>89992992.299999997</v>
      </c>
      <c r="I36" s="5" t="s">
        <v>37</v>
      </c>
      <c r="J36" s="5" t="s">
        <v>37</v>
      </c>
      <c r="K36" s="40">
        <v>3507994.2</v>
      </c>
      <c r="L36" s="40">
        <v>3597801.4</v>
      </c>
      <c r="M36" s="40">
        <v>20588361.100000001</v>
      </c>
      <c r="N36" s="41" t="s">
        <v>37</v>
      </c>
      <c r="O36" s="41" t="s">
        <v>37</v>
      </c>
      <c r="P36" s="46">
        <v>16.97</v>
      </c>
      <c r="Q36" s="46">
        <v>18.14</v>
      </c>
      <c r="R36" s="46">
        <v>20.59</v>
      </c>
      <c r="S36" s="46">
        <v>22.91</v>
      </c>
      <c r="T36" s="47">
        <v>23</v>
      </c>
    </row>
    <row r="37" spans="1:20" ht="63">
      <c r="A37" s="1" t="s">
        <v>78</v>
      </c>
      <c r="B37" s="1" t="s">
        <v>79</v>
      </c>
      <c r="C37" s="2" t="s">
        <v>7</v>
      </c>
      <c r="D37" s="2" t="s">
        <v>8</v>
      </c>
      <c r="E37" s="3" t="s">
        <v>9</v>
      </c>
      <c r="F37" s="5" t="s">
        <v>37</v>
      </c>
      <c r="G37" s="4">
        <v>851415.7</v>
      </c>
      <c r="H37" s="4">
        <v>1302608.8999999999</v>
      </c>
      <c r="I37" s="4">
        <v>1878376.6</v>
      </c>
      <c r="J37" s="4">
        <v>3071341.6</v>
      </c>
      <c r="K37" s="41" t="s">
        <v>37</v>
      </c>
      <c r="L37" s="40">
        <v>50962.400000000001</v>
      </c>
      <c r="M37" s="40">
        <v>68074.100000000006</v>
      </c>
      <c r="N37" s="40">
        <v>87867.7</v>
      </c>
      <c r="O37" s="40">
        <v>103996.6</v>
      </c>
      <c r="P37" s="46">
        <v>21.6</v>
      </c>
      <c r="Q37" s="46">
        <v>10.97</v>
      </c>
      <c r="R37" s="46">
        <v>10.82</v>
      </c>
      <c r="S37" s="46">
        <v>10.75</v>
      </c>
      <c r="T37" s="46">
        <v>10.93</v>
      </c>
    </row>
    <row r="38" spans="1:20" ht="47.25">
      <c r="A38" s="1" t="s">
        <v>80</v>
      </c>
      <c r="B38" s="1" t="s">
        <v>81</v>
      </c>
      <c r="C38" s="2" t="s">
        <v>7</v>
      </c>
      <c r="D38" s="2" t="s">
        <v>8</v>
      </c>
      <c r="E38" s="3" t="s">
        <v>9</v>
      </c>
      <c r="F38" s="4">
        <v>2528075.7000000002</v>
      </c>
      <c r="G38" s="4">
        <v>2850106.9</v>
      </c>
      <c r="H38" s="4">
        <v>3073405.5</v>
      </c>
      <c r="I38" s="4">
        <v>4047520.4</v>
      </c>
      <c r="J38" s="4">
        <v>4343969.7</v>
      </c>
      <c r="K38" s="40">
        <v>109419.9</v>
      </c>
      <c r="L38" s="40">
        <v>126838.3</v>
      </c>
      <c r="M38" s="40">
        <v>176982.2</v>
      </c>
      <c r="N38" s="40">
        <v>205516</v>
      </c>
      <c r="O38" s="40">
        <v>205780.8</v>
      </c>
      <c r="P38" s="46">
        <v>21.82</v>
      </c>
      <c r="Q38" s="46">
        <v>18.38</v>
      </c>
      <c r="R38" s="46">
        <v>14.37</v>
      </c>
      <c r="S38" s="46">
        <v>16.7</v>
      </c>
      <c r="T38" s="46">
        <v>18.309999999999999</v>
      </c>
    </row>
    <row r="39" spans="1:20" ht="78.75">
      <c r="A39" s="1" t="s">
        <v>82</v>
      </c>
      <c r="B39" s="1" t="s">
        <v>83</v>
      </c>
      <c r="C39" s="2" t="s">
        <v>7</v>
      </c>
      <c r="D39" s="2" t="s">
        <v>8</v>
      </c>
      <c r="E39" s="3" t="s">
        <v>9</v>
      </c>
      <c r="F39" s="4">
        <v>9878536</v>
      </c>
      <c r="G39" s="4">
        <v>10735744.699999999</v>
      </c>
      <c r="H39" s="4">
        <v>12171704.1</v>
      </c>
      <c r="I39" s="4">
        <v>16443156.699999999</v>
      </c>
      <c r="J39" s="4">
        <v>18726930.399999999</v>
      </c>
      <c r="K39" s="40">
        <v>474463.8</v>
      </c>
      <c r="L39" s="40">
        <v>435674.5</v>
      </c>
      <c r="M39" s="40">
        <v>1721414.5</v>
      </c>
      <c r="N39" s="40">
        <v>3776477.5</v>
      </c>
      <c r="O39" s="40">
        <v>3367991.7</v>
      </c>
      <c r="P39" s="46">
        <v>23.09</v>
      </c>
      <c r="Q39" s="46">
        <v>23.3</v>
      </c>
      <c r="R39" s="46">
        <v>23.79</v>
      </c>
      <c r="S39" s="46">
        <v>25.03</v>
      </c>
      <c r="T39" s="46">
        <v>24.64</v>
      </c>
    </row>
    <row r="40" spans="1:20" ht="78.75">
      <c r="A40" s="1" t="s">
        <v>84</v>
      </c>
      <c r="B40" s="1" t="s">
        <v>85</v>
      </c>
      <c r="C40" s="2" t="s">
        <v>7</v>
      </c>
      <c r="D40" s="2" t="s">
        <v>8</v>
      </c>
      <c r="E40" s="3" t="s">
        <v>9</v>
      </c>
      <c r="F40" s="4">
        <v>8600272.6999999993</v>
      </c>
      <c r="G40" s="4">
        <v>10415591.4</v>
      </c>
      <c r="H40" s="4">
        <v>12693838.5</v>
      </c>
      <c r="I40" s="4">
        <v>14584656.9</v>
      </c>
      <c r="J40" s="4">
        <v>15109403</v>
      </c>
      <c r="K40" s="40">
        <v>371995.8</v>
      </c>
      <c r="L40" s="40">
        <v>441792.9</v>
      </c>
      <c r="M40" s="40">
        <v>513248.4</v>
      </c>
      <c r="N40" s="40">
        <v>568732.9</v>
      </c>
      <c r="O40" s="40">
        <v>597306.4</v>
      </c>
      <c r="P40" s="46">
        <v>23.09</v>
      </c>
      <c r="Q40" s="46">
        <v>23.19</v>
      </c>
      <c r="R40" s="46">
        <v>24.52</v>
      </c>
      <c r="S40" s="46">
        <v>25.03</v>
      </c>
      <c r="T40" s="46">
        <v>24.64</v>
      </c>
    </row>
    <row r="41" spans="1:20" ht="47.25">
      <c r="A41" s="1" t="s">
        <v>86</v>
      </c>
      <c r="B41" s="1" t="s">
        <v>87</v>
      </c>
      <c r="C41" s="2" t="s">
        <v>7</v>
      </c>
      <c r="D41" s="2" t="s">
        <v>8</v>
      </c>
      <c r="E41" s="3" t="s">
        <v>9</v>
      </c>
      <c r="F41" s="4">
        <v>1585245.2</v>
      </c>
      <c r="G41" s="4">
        <v>1750750.6</v>
      </c>
      <c r="H41" s="4">
        <v>2078601.5</v>
      </c>
      <c r="I41" s="4">
        <v>2479989.1</v>
      </c>
      <c r="J41" s="4">
        <v>2705542.9</v>
      </c>
      <c r="K41" s="40">
        <v>751688.6</v>
      </c>
      <c r="L41" s="40">
        <v>725986.5</v>
      </c>
      <c r="M41" s="40">
        <v>628938.30000000005</v>
      </c>
      <c r="N41" s="40">
        <v>474800</v>
      </c>
      <c r="O41" s="40">
        <v>475907.6</v>
      </c>
      <c r="P41" s="46">
        <v>18.45</v>
      </c>
      <c r="Q41" s="46">
        <v>18.25</v>
      </c>
      <c r="R41" s="46">
        <v>18.940000000000001</v>
      </c>
      <c r="S41" s="46">
        <v>25.4</v>
      </c>
      <c r="T41" s="46">
        <v>18.399999999999999</v>
      </c>
    </row>
    <row r="42" spans="1:20" ht="63">
      <c r="A42" s="1" t="s">
        <v>88</v>
      </c>
      <c r="B42" s="1" t="s">
        <v>89</v>
      </c>
      <c r="C42" s="2" t="s">
        <v>7</v>
      </c>
      <c r="D42" s="2" t="s">
        <v>8</v>
      </c>
      <c r="E42" s="3" t="s">
        <v>9</v>
      </c>
      <c r="F42" s="4">
        <v>1487977.3</v>
      </c>
      <c r="G42" s="4">
        <v>2143413.4</v>
      </c>
      <c r="H42" s="4">
        <v>2182518.5</v>
      </c>
      <c r="I42" s="4">
        <v>2322405.7000000002</v>
      </c>
      <c r="J42" s="4">
        <v>3973455.1</v>
      </c>
      <c r="K42" s="40">
        <v>57384</v>
      </c>
      <c r="L42" s="40">
        <v>216917.4</v>
      </c>
      <c r="M42" s="40">
        <v>250838.7</v>
      </c>
      <c r="N42" s="40">
        <v>248140</v>
      </c>
      <c r="O42" s="40">
        <v>242665.8</v>
      </c>
      <c r="P42" s="46">
        <v>27.91</v>
      </c>
      <c r="Q42" s="46">
        <v>21.71</v>
      </c>
      <c r="R42" s="46">
        <v>18.82</v>
      </c>
      <c r="S42" s="46">
        <v>17.190000000000001</v>
      </c>
      <c r="T42" s="46">
        <v>24.86</v>
      </c>
    </row>
    <row r="43" spans="1:20" ht="47.25">
      <c r="A43" s="1" t="s">
        <v>90</v>
      </c>
      <c r="B43" s="1" t="s">
        <v>91</v>
      </c>
      <c r="C43" s="2" t="s">
        <v>7</v>
      </c>
      <c r="D43" s="2" t="s">
        <v>8</v>
      </c>
      <c r="E43" s="3" t="s">
        <v>9</v>
      </c>
      <c r="F43" s="5" t="s">
        <v>37</v>
      </c>
      <c r="G43" s="4">
        <v>227519.5</v>
      </c>
      <c r="H43" s="4">
        <v>310512.09999999998</v>
      </c>
      <c r="I43" s="4">
        <v>534561.9</v>
      </c>
      <c r="J43" s="4">
        <v>563574.4</v>
      </c>
      <c r="K43" s="41" t="s">
        <v>37</v>
      </c>
      <c r="L43" s="41" t="s">
        <v>37</v>
      </c>
      <c r="M43" s="40">
        <v>22421.1</v>
      </c>
      <c r="N43" s="40">
        <v>27487</v>
      </c>
      <c r="O43" s="40">
        <v>12180</v>
      </c>
      <c r="P43" s="46">
        <v>16.82</v>
      </c>
      <c r="Q43" s="46">
        <v>15.23</v>
      </c>
      <c r="R43" s="46">
        <v>15.7</v>
      </c>
      <c r="S43" s="46">
        <v>21.38</v>
      </c>
      <c r="T43" s="46">
        <v>18.18</v>
      </c>
    </row>
    <row r="44" spans="1:20" ht="63">
      <c r="A44" s="1" t="s">
        <v>92</v>
      </c>
      <c r="B44" s="1" t="s">
        <v>93</v>
      </c>
      <c r="C44" s="2" t="s">
        <v>7</v>
      </c>
      <c r="D44" s="2" t="s">
        <v>8</v>
      </c>
      <c r="E44" s="3" t="s">
        <v>9</v>
      </c>
      <c r="F44" s="4">
        <v>693123.6</v>
      </c>
      <c r="G44" s="4">
        <v>647124.30000000005</v>
      </c>
      <c r="H44" s="4">
        <v>384157.6</v>
      </c>
      <c r="I44" s="4">
        <v>560631.9</v>
      </c>
      <c r="J44" s="4">
        <v>459404.5</v>
      </c>
      <c r="K44" s="40">
        <v>71615</v>
      </c>
      <c r="L44" s="40">
        <v>62004.1</v>
      </c>
      <c r="M44" s="40">
        <v>22429.200000000001</v>
      </c>
      <c r="N44" s="40">
        <v>14774</v>
      </c>
      <c r="O44" s="40">
        <v>33200</v>
      </c>
      <c r="P44" s="46">
        <v>11.43</v>
      </c>
      <c r="Q44" s="46">
        <v>10.050000000000001</v>
      </c>
      <c r="R44" s="46">
        <v>8.02</v>
      </c>
      <c r="S44" s="46">
        <v>13.22</v>
      </c>
      <c r="T44" s="46">
        <v>10.220000000000001</v>
      </c>
    </row>
  </sheetData>
  <mergeCells count="7">
    <mergeCell ref="K1:O1"/>
    <mergeCell ref="A1:A2"/>
    <mergeCell ref="B1:B2"/>
    <mergeCell ref="C1:C2"/>
    <mergeCell ref="D1:D2"/>
    <mergeCell ref="E1:E2"/>
    <mergeCell ref="F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1:H216"/>
  <sheetViews>
    <sheetView workbookViewId="0">
      <selection activeCell="B1" sqref="B1:H216"/>
    </sheetView>
  </sheetViews>
  <sheetFormatPr defaultRowHeight="15.75"/>
  <cols>
    <col min="11" max="11" width="10.875" bestFit="1" customWidth="1"/>
  </cols>
  <sheetData>
    <row r="1" spans="2:8">
      <c r="B1" t="s">
        <v>173</v>
      </c>
      <c r="C1" t="s">
        <v>174</v>
      </c>
      <c r="D1" t="s">
        <v>175</v>
      </c>
      <c r="E1" t="s">
        <v>176</v>
      </c>
      <c r="F1" t="s">
        <v>177</v>
      </c>
      <c r="G1" t="s">
        <v>178</v>
      </c>
      <c r="H1" t="s">
        <v>179</v>
      </c>
    </row>
    <row r="2" spans="2:8">
      <c r="B2" t="s">
        <v>6</v>
      </c>
      <c r="C2">
        <v>2013</v>
      </c>
      <c r="D2" s="12">
        <f>INDEX(LDR!$F$3:$K$45,MATCH(B2,LDR!$B$3:$B$45,0),MATCH(C2,LDR!$F$2:$K$2,0))</f>
        <v>83.7</v>
      </c>
      <c r="E2">
        <f>INDEX(ROA!$F$3:$J$45,MATCH(B2,ROA!$B$3:$B$45,0),MATCH(C2,ROA!$F$2:$J$2,0))</f>
        <v>1.1499999999999999</v>
      </c>
      <c r="F2">
        <f>INDEX(BOPO!$F$3:$K$45,MATCH(B2,BOPO!$B$3:$B$45,0),MATCH(C2,BOPO!$F$2:$K$2,0))</f>
        <v>1.8120509257559052</v>
      </c>
      <c r="G2">
        <f>INDEX(NPL!$F$3:$J$45,MATCH(B2,NPL!$B$3:$B$45,0),MATCH(C2,NPL!$F$2:$J$2,0))</f>
        <v>6062.2</v>
      </c>
      <c r="H2">
        <f>INDEX('BANK SIZE'!$F$3:$J$45,MATCH(B2,'BANK SIZE'!$B$3:$B$45,0),MATCH(C2,'BANK SIZE'!$F$2:$J$2,0))</f>
        <v>4045670.2</v>
      </c>
    </row>
    <row r="3" spans="2:8">
      <c r="B3" t="s">
        <v>11</v>
      </c>
      <c r="C3">
        <v>2013</v>
      </c>
      <c r="D3" s="12">
        <f>INDEX(LDR!$F$3:$K$45,MATCH(B3,LDR!$B$3:$B$45,0),MATCH(C3,LDR!$F$2:$K$2,0))</f>
        <v>78</v>
      </c>
      <c r="E3">
        <f>INDEX(ROA!$F$3:$J$45,MATCH(B3,ROA!$B$3:$B$45,0),MATCH(C3,ROA!$F$2:$J$2,0))</f>
        <v>1.26</v>
      </c>
      <c r="F3">
        <f>INDEX(BOPO!$F$3:$K$45,MATCH(B3,BOPO!$B$3:$B$45,0),MATCH(C3,BOPO!$F$2:$K$2,0))</f>
        <v>1.7633829314178211</v>
      </c>
      <c r="G3">
        <f>INDEX(NPL!$F$3:$J$45,MATCH(B3,NPL!$B$3:$B$45,0),MATCH(C3,NPL!$F$2:$J$2,0))</f>
        <v>27215</v>
      </c>
      <c r="H3">
        <f>INDEX('BANK SIZE'!$F$3:$J$45,MATCH(B3,'BANK SIZE'!$B$3:$B$45,0),MATCH(C3,'BANK SIZE'!$F$2:$J$2,0))</f>
        <v>1991875</v>
      </c>
    </row>
    <row r="4" spans="2:8">
      <c r="B4" t="s">
        <v>13</v>
      </c>
      <c r="C4">
        <v>2013</v>
      </c>
      <c r="D4" s="12">
        <f>INDEX(LDR!$F$3:$K$45,MATCH(B4,LDR!$B$3:$B$45,0),MATCH(C4,LDR!$F$2:$K$2,0))</f>
        <v>91.5</v>
      </c>
      <c r="E4">
        <f>INDEX(ROA!$F$3:$J$45,MATCH(B4,ROA!$B$3:$B$45,0),MATCH(C4,ROA!$F$2:$J$2,0))</f>
        <v>1.32</v>
      </c>
      <c r="F4">
        <f>INDEX(BOPO!$F$3:$K$45,MATCH(B4,BOPO!$B$3:$B$45,0),MATCH(C4,BOPO!$F$2:$K$2,0))</f>
        <v>1.3427153743446651</v>
      </c>
      <c r="G4">
        <f>INDEX(NPL!$F$3:$J$45,MATCH(B4,NPL!$B$3:$B$45,0),MATCH(C4,NPL!$F$2:$J$2,0))</f>
        <v>2224086.9</v>
      </c>
      <c r="H4">
        <f>INDEX('BANK SIZE'!$F$3:$J$45,MATCH(B4,'BANK SIZE'!$B$3:$B$45,0),MATCH(C4,'BANK SIZE'!$F$2:$J$2,0))</f>
        <v>164055495.09999999</v>
      </c>
    </row>
    <row r="5" spans="2:8">
      <c r="B5" t="s">
        <v>15</v>
      </c>
      <c r="C5">
        <v>2013</v>
      </c>
      <c r="D5" s="12">
        <f>INDEX(LDR!$F$3:$K$45,MATCH(B5,LDR!$B$3:$B$45,0),MATCH(C5,LDR!$F$2:$K$2,0))</f>
        <v>84.5</v>
      </c>
      <c r="E5">
        <f>INDEX(ROA!$F$3:$J$45,MATCH(B5,ROA!$B$3:$B$45,0),MATCH(C5,ROA!$F$2:$J$2,0))</f>
        <v>8.2000000000000003E-2</v>
      </c>
      <c r="F5">
        <f>INDEX(BOPO!$F$3:$K$45,MATCH(B5,BOPO!$B$3:$B$45,0),MATCH(C5,BOPO!$F$2:$K$2,0))</f>
        <v>20.425993932620152</v>
      </c>
      <c r="G5">
        <f>INDEX(NPL!$F$3:$J$45,MATCH(B5,NPL!$B$3:$B$45,0),MATCH(C5,NPL!$F$2:$J$2,0))</f>
        <v>6049</v>
      </c>
      <c r="H5">
        <f>INDEX('BANK SIZE'!$F$3:$J$45,MATCH(B5,'BANK SIZE'!$B$3:$B$45,0),MATCH(C5,'BANK SIZE'!$F$2:$J$2,0))</f>
        <v>2509279.7000000002</v>
      </c>
    </row>
    <row r="6" spans="2:8">
      <c r="B6" t="s">
        <v>17</v>
      </c>
      <c r="C6">
        <v>2013</v>
      </c>
      <c r="D6" s="12">
        <f>INDEX(LDR!$F$3:$K$45,MATCH(B6,LDR!$B$3:$B$45,0),MATCH(C6,LDR!$F$2:$K$2,0))</f>
        <v>87.8</v>
      </c>
      <c r="E6">
        <f>INDEX(ROA!$F$3:$J$45,MATCH(B6,ROA!$B$3:$B$45,0),MATCH(C6,ROA!$F$2:$J$2,0))</f>
        <v>0.28399999999999997</v>
      </c>
      <c r="F6">
        <f>INDEX(BOPO!$F$3:$K$45,MATCH(B6,BOPO!$B$3:$B$45,0),MATCH(C6,BOPO!$F$2:$K$2,0))</f>
        <v>9.4874638931335333</v>
      </c>
      <c r="G6">
        <f>INDEX(NPL!$F$3:$J$45,MATCH(B6,NPL!$B$3:$B$45,0),MATCH(C6,NPL!$F$2:$J$2,0))</f>
        <v>301872.8</v>
      </c>
      <c r="H6">
        <f>INDEX('BANK SIZE'!$F$3:$J$45,MATCH(B6,'BANK SIZE'!$B$3:$B$45,0),MATCH(C6,'BANK SIZE'!$F$2:$J$2,0))</f>
        <v>21197501.300000001</v>
      </c>
    </row>
    <row r="7" spans="2:8">
      <c r="B7" t="s">
        <v>19</v>
      </c>
      <c r="C7">
        <v>2013</v>
      </c>
      <c r="D7" s="12">
        <f>INDEX(LDR!$F$3:$K$45,MATCH(B7,LDR!$B$3:$B$45,0),MATCH(C7,LDR!$F$2:$K$2,0))</f>
        <v>78.5</v>
      </c>
      <c r="E7">
        <f>INDEX(ROA!$F$3:$J$45,MATCH(B7,ROA!$B$3:$B$45,0),MATCH(C7,ROA!$F$2:$J$2,0))</f>
        <v>-4.38</v>
      </c>
      <c r="F7">
        <f>INDEX(BOPO!$F$3:$K$45,MATCH(B7,BOPO!$B$3:$B$45,0),MATCH(C7,BOPO!$F$2:$K$2,0))</f>
        <v>-1.1650685719608347</v>
      </c>
      <c r="G7">
        <v>6902.3360000000002</v>
      </c>
      <c r="H7">
        <f>INDEX('BANK SIZE'!$F$3:$J$45,MATCH(B7,'BANK SIZE'!$B$3:$B$45,0),MATCH(C7,'BANK SIZE'!$F$2:$J$2,0))</f>
        <v>657011.5</v>
      </c>
    </row>
    <row r="8" spans="2:8">
      <c r="B8" t="s">
        <v>21</v>
      </c>
      <c r="C8">
        <v>2013</v>
      </c>
      <c r="D8" s="12">
        <f>INDEX(LDR!$F$3:$K$45,MATCH(B8,LDR!$B$3:$B$45,0),MATCH(C8,LDR!$F$2:$K$2,0))</f>
        <v>84.9</v>
      </c>
      <c r="E8">
        <f>INDEX(ROA!$F$3:$J$45,MATCH(B8,ROA!$B$3:$B$45,0),MATCH(C8,ROA!$F$2:$J$2,0))</f>
        <v>1.0900000000000001</v>
      </c>
      <c r="F8">
        <f>INDEX(BOPO!$F$3:$K$45,MATCH(B8,BOPO!$B$3:$B$45,0),MATCH(C8,BOPO!$F$2:$K$2,0))</f>
        <v>1.7429650280031848</v>
      </c>
      <c r="G8">
        <f>INDEX(NPL!$F$3:$J$45,MATCH(B8,NPL!$B$3:$B$45,0),MATCH(C8,NPL!$F$2:$J$2,0))</f>
        <v>1175771.3999999999</v>
      </c>
      <c r="H8">
        <f>INDEX('BANK SIZE'!$F$3:$J$45,MATCH(B8,'BANK SIZE'!$B$3:$B$45,0),MATCH(C8,'BANK SIZE'!$F$2:$J$2,0))</f>
        <v>69444607.900000006</v>
      </c>
    </row>
    <row r="9" spans="2:8">
      <c r="B9" t="s">
        <v>23</v>
      </c>
      <c r="C9">
        <v>2013</v>
      </c>
      <c r="D9" s="12">
        <f>INDEX(LDR!$F$3:$K$45,MATCH(B9,LDR!$B$3:$B$45,0),MATCH(C9,LDR!$F$2:$K$2,0))</f>
        <v>27.1</v>
      </c>
      <c r="E9">
        <f>INDEX(ROA!$F$3:$J$45,MATCH(B9,ROA!$B$3:$B$45,0),MATCH(C9,ROA!$F$2:$J$2,0))</f>
        <v>0.70899999999999996</v>
      </c>
      <c r="F9">
        <f>INDEX(BOPO!$F$3:$K$45,MATCH(B9,BOPO!$B$3:$B$45,0),MATCH(C9,BOPO!$F$2:$K$2,0))</f>
        <v>1.7311420561242032</v>
      </c>
      <c r="G9">
        <f>INDEX(NPL!$F$3:$J$45,MATCH(B9,NPL!$B$3:$B$45,0),MATCH(C9,NPL!$F$2:$J$2,0))</f>
        <v>13767</v>
      </c>
      <c r="H9">
        <f>INDEX('BANK SIZE'!$F$3:$J$45,MATCH(B9,'BANK SIZE'!$B$3:$B$45,0),MATCH(C9,'BANK SIZE'!$F$2:$J$2,0))</f>
        <v>7139272.4000000004</v>
      </c>
    </row>
    <row r="10" spans="2:8">
      <c r="B10" t="s">
        <v>25</v>
      </c>
      <c r="C10">
        <v>2013</v>
      </c>
      <c r="D10" s="12">
        <f>INDEX(LDR!$F$3:$K$45,MATCH(B10,LDR!$B$3:$B$45,0),MATCH(C10,LDR!$F$2:$K$2,0))</f>
        <v>76.3</v>
      </c>
      <c r="E10">
        <f>INDEX(ROA!$F$3:$J$45,MATCH(B10,ROA!$B$3:$B$45,0),MATCH(C10,ROA!$F$2:$J$2,0))</f>
        <v>3.25</v>
      </c>
      <c r="F10">
        <f>INDEX(BOPO!$F$3:$K$45,MATCH(B10,BOPO!$B$3:$B$45,0),MATCH(C10,BOPO!$F$2:$K$2,0))</f>
        <v>0.91177787386753195</v>
      </c>
      <c r="G10">
        <f>INDEX(NPL!$F$3:$J$45,MATCH(B10,NPL!$B$3:$B$45,0),MATCH(C10,NPL!$F$2:$J$2,0))</f>
        <v>1372759.3</v>
      </c>
      <c r="H10">
        <f>INDEX('BANK SIZE'!$F$3:$J$45,MATCH(B10,'BANK SIZE'!$B$3:$B$45,0),MATCH(C10,'BANK SIZE'!$F$2:$J$2,0))</f>
        <v>496304322.39999998</v>
      </c>
    </row>
    <row r="11" spans="2:8">
      <c r="B11" t="s">
        <v>27</v>
      </c>
      <c r="C11">
        <v>2013</v>
      </c>
      <c r="D11" s="12">
        <f>INDEX(LDR!$F$3:$K$45,MATCH(B11,LDR!$B$3:$B$45,0),MATCH(C11,LDR!$F$2:$K$2,0))</f>
        <v>81</v>
      </c>
      <c r="E11">
        <f>INDEX(ROA!$F$3:$J$45,MATCH(B11,ROA!$B$3:$B$45,0),MATCH(C11,ROA!$F$2:$J$2,0))</f>
        <v>0.19800000000000001</v>
      </c>
      <c r="F11">
        <f>INDEX(BOPO!$F$3:$K$45,MATCH(B11,BOPO!$B$3:$B$45,0),MATCH(C11,BOPO!$F$2:$K$2,0))</f>
        <v>4.7213277653101358</v>
      </c>
      <c r="G11">
        <f>INDEX(NPL!$F$3:$J$45,MATCH(B11,NPL!$B$3:$B$45,0),MATCH(C11,NPL!$F$2:$J$2,0))</f>
        <v>92563.9</v>
      </c>
      <c r="H11">
        <f>INDEX('BANK SIZE'!$F$3:$J$45,MATCH(B11,'BANK SIZE'!$B$3:$B$45,0),MATCH(C11,'BANK SIZE'!$F$2:$J$2,0))</f>
        <v>7917210</v>
      </c>
    </row>
    <row r="12" spans="2:8">
      <c r="B12" t="s">
        <v>29</v>
      </c>
      <c r="C12">
        <v>2013</v>
      </c>
      <c r="D12" s="12">
        <f>INDEX(LDR!$F$3:$K$45,MATCH(B12,LDR!$B$3:$B$45,0),MATCH(C12,LDR!$F$2:$K$2,0))</f>
        <v>93.1</v>
      </c>
      <c r="E12">
        <f>INDEX(ROA!$F$3:$J$45,MATCH(B12,ROA!$B$3:$B$45,0),MATCH(C12,ROA!$F$2:$J$2,0))</f>
        <v>0.86699999999999999</v>
      </c>
      <c r="F12">
        <f>INDEX(BOPO!$F$3:$K$45,MATCH(B12,BOPO!$B$3:$B$45,0),MATCH(C12,BOPO!$F$2:$K$2,0))</f>
        <v>2.6675769139777352</v>
      </c>
      <c r="G12">
        <f>INDEX(NPL!$F$3:$J$45,MATCH(B12,NPL!$B$3:$B$45,0),MATCH(C12,NPL!$F$2:$J$2,0))</f>
        <v>3497418.2</v>
      </c>
      <c r="H12">
        <f>INDEX('BANK SIZE'!$F$3:$J$45,MATCH(B12,'BANK SIZE'!$B$3:$B$45,0),MATCH(C12,'BANK SIZE'!$F$2:$J$2,0))</f>
        <v>218866298.5</v>
      </c>
    </row>
    <row r="13" spans="2:8">
      <c r="B13" t="s">
        <v>31</v>
      </c>
      <c r="C13">
        <v>2013</v>
      </c>
      <c r="D13" s="12">
        <f>INDEX(LDR!$F$3:$K$45,MATCH(B13,LDR!$B$3:$B$45,0),MATCH(C13,LDR!$F$2:$K$2,0))</f>
        <v>119.6</v>
      </c>
      <c r="E13">
        <f>INDEX(ROA!$F$3:$J$45,MATCH(B13,ROA!$B$3:$B$45,0),MATCH(C13,ROA!$F$2:$J$2,0))</f>
        <v>1.54</v>
      </c>
      <c r="F13">
        <f>INDEX(BOPO!$F$3:$K$45,MATCH(B13,BOPO!$B$3:$B$45,0),MATCH(C13,BOPO!$F$2:$K$2,0))</f>
        <v>1.8426865756361877</v>
      </c>
      <c r="G13">
        <f>INDEX(NPL!$F$3:$J$45,MATCH(B13,NPL!$B$3:$B$45,0),MATCH(C13,NPL!$F$2:$J$2,0))</f>
        <v>2133292.9</v>
      </c>
      <c r="H13">
        <f>INDEX('BANK SIZE'!$F$3:$J$45,MATCH(B13,'BANK SIZE'!$B$3:$B$45,0),MATCH(C13,'BANK SIZE'!$F$2:$J$2,0))</f>
        <v>184237255</v>
      </c>
    </row>
    <row r="14" spans="2:8">
      <c r="B14" t="s">
        <v>33</v>
      </c>
      <c r="C14">
        <v>2013</v>
      </c>
      <c r="D14" s="12">
        <f>INDEX(LDR!$F$3:$K$45,MATCH(B14,LDR!$B$3:$B$45,0),MATCH(C14,LDR!$F$2:$K$2,0))</f>
        <v>87.8</v>
      </c>
      <c r="E14">
        <f>INDEX(ROA!$F$3:$J$45,MATCH(B14,ROA!$B$3:$B$45,0),MATCH(C14,ROA!$F$2:$J$2,0))</f>
        <v>0.59699999999999998</v>
      </c>
      <c r="F14">
        <f>INDEX(BOPO!$F$3:$K$45,MATCH(B14,BOPO!$B$3:$B$45,0),MATCH(C14,BOPO!$F$2:$K$2,0))</f>
        <v>3.3339563081902197</v>
      </c>
      <c r="G14">
        <f>INDEX(NPL!$F$3:$J$45,MATCH(B14,NPL!$B$3:$B$45,0),MATCH(C14,NPL!$F$2:$J$2,0))</f>
        <v>3637.4625999999998</v>
      </c>
      <c r="H14">
        <f>INDEX('BANK SIZE'!$F$3:$J$45,MATCH(B14,'BANK SIZE'!$B$3:$B$45,0),MATCH(C14,'BANK SIZE'!$F$2:$J$2,0))</f>
        <v>854800.1</v>
      </c>
    </row>
    <row r="15" spans="2:8">
      <c r="B15" t="s">
        <v>35</v>
      </c>
      <c r="C15">
        <v>2013</v>
      </c>
      <c r="D15" s="12">
        <f>INDEX(LDR!$F$3:$K$45,MATCH(B15,LDR!$B$3:$B$45,0),MATCH(C15,LDR!$F$2:$K$2,0))</f>
        <v>86.1</v>
      </c>
      <c r="E15">
        <f>INDEX(ROA!$F$3:$J$45,MATCH(B15,ROA!$B$3:$B$45,0),MATCH(C15,ROA!$F$2:$J$2,0))</f>
        <v>0.34300000000000003</v>
      </c>
      <c r="F15">
        <f>INDEX(BOPO!$F$3:$K$45,MATCH(B15,BOPO!$B$3:$B$45,0),MATCH(C15,BOPO!$F$2:$K$2,0))</f>
        <v>10.374765809387091</v>
      </c>
      <c r="G15">
        <f>INDEX(NPL!$F$3:$J$45,MATCH(B15,NPL!$B$3:$B$45,0),MATCH(C15,NPL!$F$2:$J$2,0))</f>
        <v>19708.8</v>
      </c>
      <c r="H15">
        <f>INDEX('BANK SIZE'!$F$3:$J$45,MATCH(B15,'BANK SIZE'!$B$3:$B$45,0),MATCH(C15,'BANK SIZE'!$F$2:$J$2,0))</f>
        <v>1638181.3</v>
      </c>
    </row>
    <row r="16" spans="2:8">
      <c r="B16" t="s">
        <v>89</v>
      </c>
      <c r="C16">
        <v>2013</v>
      </c>
      <c r="D16" s="12">
        <f>INDEX(LDR!$F$3:$K$45,MATCH(B16,LDR!$B$3:$B$45,0),MATCH(C16,LDR!$F$2:$K$2,0))</f>
        <v>129.30000000000001</v>
      </c>
      <c r="E16">
        <f>INDEX(ROA!$F$3:$J$45,MATCH(B16,ROA!$B$3:$B$45,0),MATCH(C16,ROA!$F$2:$J$2,0))</f>
        <v>1.45</v>
      </c>
      <c r="F16">
        <f>INDEX(BOPO!$F$3:$K$45,MATCH(B16,BOPO!$B$3:$B$45,0),MATCH(C16,BOPO!$F$2:$K$2,0))</f>
        <v>1.6303344592872351</v>
      </c>
      <c r="G16">
        <f>INDEX(NPL!$F$3:$J$45,MATCH(B16,NPL!$B$3:$B$45,0),MATCH(C16,NPL!$F$2:$J$2,0))</f>
        <v>23827</v>
      </c>
      <c r="H16">
        <f>INDEX('BANK SIZE'!$F$3:$J$45,MATCH(B16,'BANK SIZE'!$B$3:$B$45,0),MATCH(C16,'BANK SIZE'!$F$2:$J$2,0))</f>
        <v>6221876.9000000004</v>
      </c>
    </row>
    <row r="17" spans="2:8">
      <c r="B17" t="s">
        <v>39</v>
      </c>
      <c r="C17">
        <v>2013</v>
      </c>
      <c r="D17" s="12">
        <f>INDEX(LDR!$F$3:$K$45,MATCH(B17,LDR!$B$3:$B$45,0),MATCH(C17,LDR!$F$2:$K$2,0))</f>
        <v>86</v>
      </c>
      <c r="E17">
        <f>INDEX(ROA!$F$3:$J$45,MATCH(B17,ROA!$B$3:$B$45,0),MATCH(C17,ROA!$F$2:$J$2,0))</f>
        <v>0.82099999999999995</v>
      </c>
      <c r="F17">
        <f>INDEX(BOPO!$F$3:$K$45,MATCH(B17,BOPO!$B$3:$B$45,0),MATCH(C17,BOPO!$F$2:$K$2,0))</f>
        <v>2.9380000874469854</v>
      </c>
      <c r="G17" t="str">
        <f>INDEX(NPL!$F$3:$J$45,MATCH(B17,NPL!$B$3:$B$45,0),MATCH(C17,NPL!$F$2:$J$2,0))</f>
        <v>-</v>
      </c>
      <c r="H17">
        <f>INDEX('BANK SIZE'!$F$3:$J$45,MATCH(B17,'BANK SIZE'!$B$3:$B$45,0),MATCH(C17,'BANK SIZE'!$F$2:$J$2,0))</f>
        <v>1402170.3</v>
      </c>
    </row>
    <row r="18" spans="2:8">
      <c r="B18" t="s">
        <v>41</v>
      </c>
      <c r="C18">
        <v>2013</v>
      </c>
      <c r="D18" s="12">
        <f>INDEX(LDR!$F$3:$K$45,MATCH(B18,LDR!$B$3:$B$45,0),MATCH(C18,LDR!$F$2:$K$2,0))</f>
        <v>80.599999999999994</v>
      </c>
      <c r="E18">
        <f>INDEX(ROA!$F$3:$J$45,MATCH(B18,ROA!$B$3:$B$45,0),MATCH(C18,ROA!$F$2:$J$2,0))</f>
        <v>1.5</v>
      </c>
      <c r="F18">
        <f>INDEX(BOPO!$F$3:$K$45,MATCH(B18,BOPO!$B$3:$B$45,0),MATCH(C18,BOPO!$F$2:$K$2,0))</f>
        <v>1.6931520488624461</v>
      </c>
      <c r="G18">
        <f>INDEX(NPL!$F$3:$J$45,MATCH(B18,NPL!$B$3:$B$45,0),MATCH(C18,NPL!$F$2:$J$2,0))</f>
        <v>9020745.4000000004</v>
      </c>
      <c r="H18">
        <f>INDEX('BANK SIZE'!$F$3:$J$45,MATCH(B18,'BANK SIZE'!$B$3:$B$45,0),MATCH(C18,'BANK SIZE'!$F$2:$J$2,0))</f>
        <v>733099391.79999995</v>
      </c>
    </row>
    <row r="19" spans="2:8">
      <c r="B19" t="s">
        <v>43</v>
      </c>
      <c r="C19">
        <v>2013</v>
      </c>
      <c r="D19" s="12">
        <f>INDEX(LDR!$F$3:$K$45,MATCH(B19,LDR!$B$3:$B$45,0),MATCH(C19,LDR!$F$2:$K$2,0))</f>
        <v>84.5</v>
      </c>
      <c r="E19">
        <f>INDEX(ROA!$F$3:$J$45,MATCH(B19,ROA!$B$3:$B$45,0),MATCH(C19,ROA!$F$2:$J$2,0))</f>
        <v>1.26</v>
      </c>
      <c r="F19">
        <f>INDEX(BOPO!$F$3:$K$45,MATCH(B19,BOPO!$B$3:$B$45,0),MATCH(C19,BOPO!$F$2:$K$2,0))</f>
        <v>1.8845940938257804</v>
      </c>
      <c r="G19">
        <f>INDEX(NPL!$F$3:$J$45,MATCH(B19,NPL!$B$3:$B$45,0),MATCH(C19,NPL!$F$2:$J$2,0))</f>
        <v>17881.3</v>
      </c>
      <c r="H19">
        <f>INDEX('BANK SIZE'!$F$3:$J$45,MATCH(B19,'BANK SIZE'!$B$3:$B$45,0),MATCH(C19,'BANK SIZE'!$F$2:$J$2,0))</f>
        <v>4170421.4</v>
      </c>
    </row>
    <row r="20" spans="2:8">
      <c r="B20" t="s">
        <v>45</v>
      </c>
      <c r="C20">
        <v>2013</v>
      </c>
      <c r="D20" s="12">
        <f>INDEX(LDR!$F$3:$K$45,MATCH(B20,LDR!$B$3:$B$45,0),MATCH(C20,LDR!$F$2:$K$2,0))</f>
        <v>85</v>
      </c>
      <c r="E20">
        <f>INDEX(ROA!$F$3:$J$45,MATCH(B20,ROA!$B$3:$B$45,0),MATCH(C20,ROA!$F$2:$J$2,0))</f>
        <v>1.52</v>
      </c>
      <c r="F20">
        <f>INDEX(BOPO!$F$3:$K$45,MATCH(B20,BOPO!$B$3:$B$45,0),MATCH(C20,BOPO!$F$2:$K$2,0))</f>
        <v>0.93594136606514577</v>
      </c>
      <c r="G20">
        <f>INDEX(NPL!$F$3:$J$45,MATCH(B20,NPL!$B$3:$B$45,0),MATCH(C20,NPL!$F$2:$J$2,0))</f>
        <v>183706.4</v>
      </c>
      <c r="H20">
        <f>INDEX('BANK SIZE'!$F$3:$J$45,MATCH(B20,'BANK SIZE'!$B$3:$B$45,0),MATCH(C20,'BANK SIZE'!$F$2:$J$2,0))</f>
        <v>24015559.399999999</v>
      </c>
    </row>
    <row r="21" spans="2:8">
      <c r="B21" t="s">
        <v>47</v>
      </c>
      <c r="C21">
        <v>2013</v>
      </c>
      <c r="D21" s="12">
        <f>INDEX(LDR!$F$3:$K$45,MATCH(B21,LDR!$B$3:$B$45,0),MATCH(C21,LDR!$F$2:$K$2,0))</f>
        <v>93.2</v>
      </c>
      <c r="E21">
        <f>INDEX(ROA!$F$3:$J$45,MATCH(B21,ROA!$B$3:$B$45,0),MATCH(C21,ROA!$F$2:$J$2,0))</f>
        <v>1.21</v>
      </c>
      <c r="F21">
        <f>INDEX(BOPO!$F$3:$K$45,MATCH(B21,BOPO!$B$3:$B$45,0),MATCH(C21,BOPO!$F$2:$K$2,0))</f>
        <v>2.1188843840215652</v>
      </c>
      <c r="G21">
        <f>INDEX(NPL!$F$3:$J$45,MATCH(B21,NPL!$B$3:$B$45,0),MATCH(C21,NPL!$F$2:$J$2,0))</f>
        <v>2109902.9</v>
      </c>
      <c r="H21">
        <f>INDEX('BANK SIZE'!$F$3:$J$45,MATCH(B21,'BANK SIZE'!$B$3:$B$45,0),MATCH(C21,'BANK SIZE'!$F$2:$J$2,0))</f>
        <v>140546680</v>
      </c>
    </row>
    <row r="22" spans="2:8">
      <c r="B22" t="s">
        <v>49</v>
      </c>
      <c r="C22">
        <v>2013</v>
      </c>
      <c r="D22" s="12">
        <f>INDEX(LDR!$F$3:$K$45,MATCH(B22,LDR!$B$3:$B$45,0),MATCH(C22,LDR!$F$2:$K$2,0))</f>
        <v>56.6</v>
      </c>
      <c r="E22">
        <f>INDEX(ROA!$F$3:$J$45,MATCH(B22,ROA!$B$3:$B$45,0),MATCH(C22,ROA!$F$2:$J$2,0))</f>
        <v>1.67</v>
      </c>
      <c r="F22">
        <f>INDEX(BOPO!$F$3:$K$45,MATCH(B22,BOPO!$B$3:$B$45,0),MATCH(C22,BOPO!$F$2:$K$2,0))</f>
        <v>1.93783226664067</v>
      </c>
      <c r="G22">
        <f>INDEX(NPL!$F$3:$J$45,MATCH(B22,NPL!$B$3:$B$45,0),MATCH(C22,NPL!$F$2:$J$2,0))</f>
        <v>655818.69999999995</v>
      </c>
      <c r="H22">
        <f>INDEX('BANK SIZE'!$F$3:$J$45,MATCH(B22,'BANK SIZE'!$B$3:$B$45,0),MATCH(C22,'BANK SIZE'!$F$2:$J$2,0))</f>
        <v>66475664.399999999</v>
      </c>
    </row>
    <row r="23" spans="2:8">
      <c r="B23" t="s">
        <v>51</v>
      </c>
      <c r="C23">
        <v>2013</v>
      </c>
      <c r="D23" s="12">
        <f>INDEX(LDR!$F$3:$K$45,MATCH(B23,LDR!$B$3:$B$45,0),MATCH(C23,LDR!$F$2:$K$2,0))</f>
        <v>23.5</v>
      </c>
      <c r="E23">
        <f>INDEX(ROA!$F$3:$J$45,MATCH(B23,ROA!$B$3:$B$45,0),MATCH(C23,ROA!$F$2:$J$2,0))</f>
        <v>1.79</v>
      </c>
      <c r="F23">
        <f>INDEX(BOPO!$F$3:$K$45,MATCH(B23,BOPO!$B$3:$B$45,0),MATCH(C23,BOPO!$F$2:$K$2,0))</f>
        <v>1.2795407075679976</v>
      </c>
      <c r="G23">
        <f>INDEX(NPL!$F$3:$J$45,MATCH(B23,NPL!$B$3:$B$45,0),MATCH(C23,NPL!$F$2:$J$2,0))</f>
        <v>129367</v>
      </c>
      <c r="H23">
        <f>INDEX('BANK SIZE'!$F$3:$J$45,MATCH(B23,'BANK SIZE'!$B$3:$B$45,0),MATCH(C23,'BANK SIZE'!$F$2:$J$2,0))</f>
        <v>7911546.2999999998</v>
      </c>
    </row>
    <row r="24" spans="2:8">
      <c r="B24" t="s">
        <v>53</v>
      </c>
      <c r="C24">
        <v>2013</v>
      </c>
      <c r="D24" s="12">
        <f>INDEX(LDR!$F$3:$K$45,MATCH(B24,LDR!$B$3:$B$45,0),MATCH(C24,LDR!$F$2:$K$2,0))</f>
        <v>55.1</v>
      </c>
      <c r="E24">
        <f>INDEX(ROA!$F$3:$J$45,MATCH(B24,ROA!$B$3:$B$45,0),MATCH(C24,ROA!$F$2:$J$2,0))</f>
        <v>0.57099999999999995</v>
      </c>
      <c r="F24">
        <f>INDEX(BOPO!$F$3:$K$45,MATCH(B24,BOPO!$B$3:$B$45,0),MATCH(C24,BOPO!$F$2:$K$2,0))</f>
        <v>2.7754391739506761</v>
      </c>
      <c r="G24">
        <f>INDEX(NPL!$F$3:$J$45,MATCH(B24,NPL!$B$3:$B$45,0),MATCH(C24,NPL!$F$2:$J$2,0))</f>
        <v>1082.3</v>
      </c>
      <c r="H24">
        <f>INDEX('BANK SIZE'!$F$3:$J$45,MATCH(B24,'BANK SIZE'!$B$3:$B$45,0),MATCH(C24,'BANK SIZE'!$F$2:$J$2,0))</f>
        <v>1285156.1000000001</v>
      </c>
    </row>
    <row r="25" spans="2:8">
      <c r="B25" t="s">
        <v>55</v>
      </c>
      <c r="C25">
        <v>2013</v>
      </c>
      <c r="D25" s="12">
        <f>INDEX(LDR!$F$3:$K$45,MATCH(B25,LDR!$B$3:$B$45,0),MATCH(C25,LDR!$F$2:$K$2,0))</f>
        <v>74.900000000000006</v>
      </c>
      <c r="E25">
        <f>INDEX(ROA!$F$3:$J$45,MATCH(B25,ROA!$B$3:$B$45,0),MATCH(C25,ROA!$F$2:$J$2,0))</f>
        <v>7.3999999999999996E-2</v>
      </c>
      <c r="F25">
        <f>INDEX(BOPO!$F$3:$K$45,MATCH(B25,BOPO!$B$3:$B$45,0),MATCH(C25,BOPO!$F$2:$K$2,0))</f>
        <v>9.5121656139699056</v>
      </c>
      <c r="G25">
        <f>INDEX(NPL!$F$3:$J$45,MATCH(B25,NPL!$B$3:$B$45,0),MATCH(C25,NPL!$F$2:$J$2,0))</f>
        <v>267276.90000000002</v>
      </c>
      <c r="H25">
        <f>INDEX('BANK SIZE'!$F$3:$J$45,MATCH(B25,'BANK SIZE'!$B$3:$B$45,0),MATCH(C25,'BANK SIZE'!$F$2:$J$2,0))</f>
        <v>8165860.9000000004</v>
      </c>
    </row>
    <row r="26" spans="2:8">
      <c r="B26" t="s">
        <v>57</v>
      </c>
      <c r="C26">
        <v>2013</v>
      </c>
      <c r="D26" s="12">
        <f>INDEX(LDR!$F$3:$K$45,MATCH(B26,LDR!$B$3:$B$45,0),MATCH(C26,LDR!$F$2:$K$2,0))</f>
        <v>43.3</v>
      </c>
      <c r="E26">
        <f>INDEX(ROA!$F$3:$J$45,MATCH(B26,ROA!$B$3:$B$45,0),MATCH(C26,ROA!$F$2:$J$2,0))</f>
        <v>0.38600000000000001</v>
      </c>
      <c r="F26">
        <f>INDEX(BOPO!$F$3:$K$45,MATCH(B26,BOPO!$B$3:$B$45,0),MATCH(C26,BOPO!$F$2:$K$2,0))</f>
        <v>6.7912994321247782</v>
      </c>
      <c r="G26" t="str">
        <f>INDEX(NPL!$F$3:$J$45,MATCH(B26,NPL!$B$3:$B$45,0),MATCH(C26,NPL!$F$2:$J$2,0))</f>
        <v>-</v>
      </c>
      <c r="H26">
        <f>INDEX('BANK SIZE'!$F$3:$J$45,MATCH(B26,'BANK SIZE'!$B$3:$B$45,0),MATCH(C26,'BANK SIZE'!$F$2:$J$2,0))</f>
        <v>3877268</v>
      </c>
    </row>
    <row r="27" spans="2:8">
      <c r="B27" t="s">
        <v>59</v>
      </c>
      <c r="C27">
        <v>2013</v>
      </c>
      <c r="D27" s="12">
        <f>INDEX(LDR!$F$3:$K$45,MATCH(B27,LDR!$B$3:$B$45,0),MATCH(C27,LDR!$F$2:$K$2,0))</f>
        <v>83.8</v>
      </c>
      <c r="E27">
        <f>INDEX(ROA!$F$3:$J$45,MATCH(B27,ROA!$B$3:$B$45,0),MATCH(C27,ROA!$F$2:$J$2,0))</f>
        <v>2.0499999999999998</v>
      </c>
      <c r="F27">
        <f>INDEX(BOPO!$F$3:$K$45,MATCH(B27,BOPO!$B$3:$B$45,0),MATCH(C27,BOPO!$F$2:$K$2,0))</f>
        <v>1.3599743769291806</v>
      </c>
      <c r="G27">
        <f>INDEX(NPL!$F$3:$J$45,MATCH(B27,NPL!$B$3:$B$45,0),MATCH(C27,NPL!$F$2:$J$2,0))</f>
        <v>5421662.2999999998</v>
      </c>
      <c r="H27">
        <f>INDEX('BANK SIZE'!$F$3:$J$45,MATCH(B27,'BANK SIZE'!$B$3:$B$45,0),MATCH(C27,'BANK SIZE'!$F$2:$J$2,0))</f>
        <v>386654619.69999999</v>
      </c>
    </row>
    <row r="28" spans="2:8">
      <c r="B28" t="s">
        <v>61</v>
      </c>
      <c r="C28">
        <v>2013</v>
      </c>
      <c r="D28" s="12">
        <f>INDEX(LDR!$F$3:$K$45,MATCH(B28,LDR!$B$3:$B$45,0),MATCH(C28,LDR!$F$2:$K$2,0))</f>
        <v>80.7</v>
      </c>
      <c r="E28">
        <f>INDEX(ROA!$F$3:$J$45,MATCH(B28,ROA!$B$3:$B$45,0),MATCH(C28,ROA!$F$2:$J$2,0))</f>
        <v>9.9000000000000005E-2</v>
      </c>
      <c r="F28">
        <f>INDEX(BOPO!$F$3:$K$45,MATCH(B28,BOPO!$B$3:$B$45,0),MATCH(C28,BOPO!$F$2:$K$2,0))</f>
        <v>24.643882964310013</v>
      </c>
      <c r="G28">
        <f>INDEX(NPL!$F$3:$J$45,MATCH(B28,NPL!$B$3:$B$45,0),MATCH(C28,NPL!$F$2:$J$2,0))</f>
        <v>64633.8</v>
      </c>
      <c r="H28">
        <f>INDEX('BANK SIZE'!$F$3:$J$45,MATCH(B28,'BANK SIZE'!$B$3:$B$45,0),MATCH(C28,'BANK SIZE'!$F$2:$J$2,0))</f>
        <v>9985730.8000000007</v>
      </c>
    </row>
    <row r="29" spans="2:8">
      <c r="B29" t="s">
        <v>63</v>
      </c>
      <c r="C29">
        <v>2013</v>
      </c>
      <c r="D29" s="12">
        <f>INDEX(LDR!$F$3:$K$45,MATCH(B29,LDR!$B$3:$B$45,0),MATCH(C29,LDR!$F$2:$K$2,0))</f>
        <v>90.2</v>
      </c>
      <c r="E29">
        <f>INDEX(ROA!$F$3:$J$45,MATCH(B29,ROA!$B$3:$B$45,0),MATCH(C29,ROA!$F$2:$J$2,0))</f>
        <v>1.38</v>
      </c>
      <c r="F29">
        <f>INDEX(BOPO!$F$3:$K$45,MATCH(B29,BOPO!$B$3:$B$45,0),MATCH(C29,BOPO!$F$2:$K$2,0))</f>
        <v>1.344453634552679</v>
      </c>
      <c r="G29">
        <f>INDEX(NPL!$F$3:$J$45,MATCH(B29,NPL!$B$3:$B$45,0),MATCH(C29,NPL!$F$2:$J$2,0))</f>
        <v>468284.8</v>
      </c>
      <c r="H29">
        <f>INDEX('BANK SIZE'!$F$3:$J$45,MATCH(B29,'BANK SIZE'!$B$3:$B$45,0),MATCH(C29,'BANK SIZE'!$F$2:$J$2,0))</f>
        <v>97510056.799999997</v>
      </c>
    </row>
    <row r="30" spans="2:8">
      <c r="B30" t="s">
        <v>65</v>
      </c>
      <c r="C30">
        <v>2013</v>
      </c>
      <c r="D30" s="12">
        <f>INDEX(LDR!$F$3:$K$45,MATCH(B30,LDR!$B$3:$B$45,0),MATCH(C30,LDR!$F$2:$K$2,0))</f>
        <v>91.3</v>
      </c>
      <c r="E30">
        <f>INDEX(ROA!$F$3:$J$45,MATCH(B30,ROA!$B$3:$B$45,0),MATCH(C30,ROA!$F$2:$J$2,0))</f>
        <v>-9.7200000000000006</v>
      </c>
      <c r="F30">
        <f>INDEX(BOPO!$F$3:$K$45,MATCH(B30,BOPO!$B$3:$B$45,0),MATCH(C30,BOPO!$F$2:$K$2,0))</f>
        <v>-0.11581737529193048</v>
      </c>
      <c r="G30">
        <f>INDEX(NPL!$F$3:$J$45,MATCH(B30,NPL!$B$3:$B$45,0),MATCH(C30,NPL!$F$2:$J$2,0))</f>
        <v>40939.699999999997</v>
      </c>
      <c r="H30">
        <f>INDEX('BANK SIZE'!$F$3:$J$45,MATCH(B30,'BANK SIZE'!$B$3:$B$45,0),MATCH(C30,'BANK SIZE'!$F$2:$J$2,0))</f>
        <v>3601334</v>
      </c>
    </row>
    <row r="31" spans="2:8">
      <c r="B31" t="s">
        <v>67</v>
      </c>
      <c r="C31">
        <v>2013</v>
      </c>
      <c r="D31" s="12">
        <f>INDEX(LDR!$F$3:$K$45,MATCH(B31,LDR!$B$3:$B$45,0),MATCH(C31,LDR!$F$2:$K$2,0))</f>
        <v>89.2</v>
      </c>
      <c r="E31">
        <f>INDEX(ROA!$F$3:$J$45,MATCH(B31,ROA!$B$3:$B$45,0),MATCH(C31,ROA!$F$2:$J$2,0))</f>
        <v>0.37</v>
      </c>
      <c r="F31">
        <f>INDEX(BOPO!$F$3:$K$45,MATCH(B31,BOPO!$B$3:$B$45,0),MATCH(C31,BOPO!$F$2:$K$2,0))</f>
        <v>5.8987028833526081</v>
      </c>
      <c r="G31">
        <f>INDEX(NPL!$F$3:$J$45,MATCH(B31,NPL!$B$3:$B$45,0),MATCH(C31,NPL!$F$2:$J$2,0))</f>
        <v>26474.7</v>
      </c>
      <c r="H31">
        <f>INDEX('BANK SIZE'!$F$3:$J$45,MATCH(B31,'BANK SIZE'!$B$3:$B$45,0),MATCH(C31,'BANK SIZE'!$F$2:$J$2,0))</f>
        <v>4052698.6</v>
      </c>
    </row>
    <row r="32" spans="2:8">
      <c r="B32" t="s">
        <v>69</v>
      </c>
      <c r="C32">
        <v>2013</v>
      </c>
      <c r="D32" s="12">
        <f>INDEX(LDR!$F$3:$K$45,MATCH(B32,LDR!$B$3:$B$45,0),MATCH(C32,LDR!$F$2:$K$2,0))</f>
        <v>94.2</v>
      </c>
      <c r="E32">
        <f>INDEX(ROA!$F$3:$J$45,MATCH(B32,ROA!$B$3:$B$45,0),MATCH(C32,ROA!$F$2:$J$2,0))</f>
        <v>1.21</v>
      </c>
      <c r="F32">
        <f>INDEX(BOPO!$F$3:$K$45,MATCH(B32,BOPO!$B$3:$B$45,0),MATCH(C32,BOPO!$F$2:$K$2,0))</f>
        <v>2.8452893254317808</v>
      </c>
      <c r="G32">
        <f>INDEX(NPL!$F$3:$J$45,MATCH(B32,NPL!$B$3:$B$45,0),MATCH(C32,NPL!$F$2:$J$2,0))</f>
        <v>1349465.3</v>
      </c>
      <c r="H32">
        <f>INDEX('BANK SIZE'!$F$3:$J$45,MATCH(B32,'BANK SIZE'!$B$3:$B$45,0),MATCH(C32,'BANK SIZE'!$F$2:$J$2,0))</f>
        <v>70958197.200000003</v>
      </c>
    </row>
    <row r="33" spans="2:8">
      <c r="B33" t="s">
        <v>71</v>
      </c>
      <c r="C33">
        <v>2013</v>
      </c>
      <c r="D33" s="12">
        <f>INDEX(LDR!$F$3:$K$45,MATCH(B33,LDR!$B$3:$B$45,0),MATCH(C33,LDR!$F$2:$K$2,0))</f>
        <v>82</v>
      </c>
      <c r="E33">
        <f>INDEX(ROA!$F$3:$J$45,MATCH(B33,ROA!$B$3:$B$45,0),MATCH(C33,ROA!$F$2:$J$2,0))</f>
        <v>2.4</v>
      </c>
      <c r="F33">
        <f>INDEX(BOPO!$F$3:$K$45,MATCH(B33,BOPO!$B$3:$B$45,0),MATCH(C33,BOPO!$F$2:$K$2,0))</f>
        <v>1.2715824769085207</v>
      </c>
      <c r="G33">
        <f>INDEX(NPL!$F$3:$J$45,MATCH(B33,NPL!$B$3:$B$45,0),MATCH(C33,NPL!$F$2:$J$2,0))</f>
        <v>759273.6</v>
      </c>
      <c r="H33">
        <f>INDEX('BANK SIZE'!$F$3:$J$45,MATCH(B33,'BANK SIZE'!$B$3:$B$45,0),MATCH(C33,'BANK SIZE'!$F$2:$J$2,0))</f>
        <v>33046520.300000001</v>
      </c>
    </row>
    <row r="34" spans="2:8">
      <c r="B34" t="s">
        <v>73</v>
      </c>
      <c r="C34">
        <v>2013</v>
      </c>
      <c r="D34" s="12">
        <f>INDEX(LDR!$F$3:$K$45,MATCH(B34,LDR!$B$3:$B$45,0),MATCH(C34,LDR!$F$2:$K$2,0))</f>
        <v>88.9</v>
      </c>
      <c r="E34">
        <f>INDEX(ROA!$F$3:$J$45,MATCH(B34,ROA!$B$3:$B$45,0),MATCH(C34,ROA!$F$2:$J$2,0))</f>
        <v>-3.72</v>
      </c>
      <c r="F34">
        <f>INDEX(BOPO!$F$3:$K$45,MATCH(B34,BOPO!$B$3:$B$45,0),MATCH(C34,BOPO!$F$2:$K$2,0))</f>
        <v>-0.53029650292734587</v>
      </c>
      <c r="G34">
        <f>INDEX(NPL!$F$3:$J$45,MATCH(B34,NPL!$B$3:$B$45,0),MATCH(C34,NPL!$F$2:$J$2,0))</f>
        <v>1224370.3999999999</v>
      </c>
      <c r="H34">
        <f>INDEX('BANK SIZE'!$F$3:$J$45,MATCH(B34,'BANK SIZE'!$B$3:$B$45,0),MATCH(C34,'BANK SIZE'!$F$2:$J$2,0))</f>
        <v>165833838.30000001</v>
      </c>
    </row>
    <row r="35" spans="2:8">
      <c r="B35" t="s">
        <v>75</v>
      </c>
      <c r="C35">
        <v>2013</v>
      </c>
      <c r="D35" s="12">
        <f>INDEX(LDR!$F$3:$K$45,MATCH(B35,LDR!$B$3:$B$45,0),MATCH(C35,LDR!$F$2:$K$2,0))</f>
        <v>112.7</v>
      </c>
      <c r="E35">
        <f>INDEX(ROA!$F$3:$J$45,MATCH(B35,ROA!$B$3:$B$45,0),MATCH(C35,ROA!$F$2:$J$2,0))</f>
        <v>-2.6</v>
      </c>
      <c r="F35">
        <f>INDEX(BOPO!$F$3:$K$45,MATCH(B35,BOPO!$B$3:$B$45,0),MATCH(C35,BOPO!$F$2:$K$2,0))</f>
        <v>-0.75296929911909549</v>
      </c>
      <c r="G35">
        <f>INDEX(NPL!$F$3:$J$45,MATCH(B35,NPL!$B$3:$B$45,0),MATCH(C35,NPL!$F$2:$J$2,0))</f>
        <v>18943</v>
      </c>
      <c r="H35">
        <f>INDEX('BANK SIZE'!$F$3:$J$45,MATCH(B35,'BANK SIZE'!$B$3:$B$45,0),MATCH(C35,'BANK SIZE'!$F$2:$J$2,0))</f>
        <v>11047609.4</v>
      </c>
    </row>
    <row r="36" spans="2:8">
      <c r="B36" t="s">
        <v>77</v>
      </c>
      <c r="C36">
        <v>2013</v>
      </c>
      <c r="D36" s="12">
        <f>INDEX(LDR!$F$3:$K$45,MATCH(B36,LDR!$B$3:$B$45,0),MATCH(C36,LDR!$F$2:$K$2,0))</f>
        <v>87.4</v>
      </c>
      <c r="E36">
        <f>INDEX(ROA!$F$3:$J$45,MATCH(B36,ROA!$B$3:$B$45,0),MATCH(C36,ROA!$F$2:$J$2,0))</f>
        <v>2.79</v>
      </c>
      <c r="F36">
        <f>INDEX(BOPO!$F$3:$K$45,MATCH(B36,BOPO!$B$3:$B$45,0),MATCH(C36,BOPO!$F$2:$K$2,0))</f>
        <v>1.1617341542589286</v>
      </c>
      <c r="G36">
        <f>INDEX(NPL!$F$3:$J$45,MATCH(B36,NPL!$B$3:$B$45,0),MATCH(C36,NPL!$F$2:$J$2,0))</f>
        <v>7299831.2999999998</v>
      </c>
      <c r="H36">
        <f>INDEX('BANK SIZE'!$F$3:$J$45,MATCH(B36,'BANK SIZE'!$B$3:$B$45,0),MATCH(C36,'BANK SIZE'!$F$2:$J$2,0))</f>
        <v>626182609.79999995</v>
      </c>
    </row>
    <row r="37" spans="2:8">
      <c r="B37" t="s">
        <v>79</v>
      </c>
      <c r="C37">
        <v>2013</v>
      </c>
      <c r="D37" s="12">
        <f>INDEX(LDR!$F$3:$K$45,MATCH(B37,LDR!$B$3:$B$45,0),MATCH(C37,LDR!$F$2:$K$2,0))</f>
        <v>85.4</v>
      </c>
      <c r="E37">
        <f>INDEX(ROA!$F$3:$J$45,MATCH(B37,ROA!$B$3:$B$45,0),MATCH(C37,ROA!$F$2:$J$2,0))</f>
        <v>1.04</v>
      </c>
      <c r="F37">
        <f>INDEX(BOPO!$F$3:$K$45,MATCH(B37,BOPO!$B$3:$B$45,0),MATCH(C37,BOPO!$F$2:$K$2,0))</f>
        <v>1.5541754668400538</v>
      </c>
      <c r="G37">
        <f>INDEX(NPL!$F$3:$J$45,MATCH(B37,NPL!$B$3:$B$45,0),MATCH(C37,NPL!$F$2:$J$2,0))</f>
        <v>83990</v>
      </c>
      <c r="H37">
        <f>INDEX('BANK SIZE'!$F$3:$J$45,MATCH(B37,'BANK SIZE'!$B$3:$B$45,0),MATCH(C37,'BANK SIZE'!$F$2:$J$2,0))</f>
        <v>5124067.4000000004</v>
      </c>
    </row>
    <row r="38" spans="2:8">
      <c r="B38" t="s">
        <v>81</v>
      </c>
      <c r="C38">
        <v>2013</v>
      </c>
      <c r="D38" s="12">
        <f>INDEX(LDR!$F$3:$K$45,MATCH(B38,LDR!$B$3:$B$45,0),MATCH(C38,LDR!$F$2:$K$2,0))</f>
        <v>77.599999999999994</v>
      </c>
      <c r="E38">
        <f>INDEX(ROA!$F$3:$J$45,MATCH(B38,ROA!$B$3:$B$45,0),MATCH(C38,ROA!$F$2:$J$2,0))</f>
        <v>1.26</v>
      </c>
      <c r="F38">
        <f>INDEX(BOPO!$F$3:$K$45,MATCH(B38,BOPO!$B$3:$B$45,0),MATCH(C38,BOPO!$F$2:$K$2,0))</f>
        <v>3.2767667877749904</v>
      </c>
      <c r="G38">
        <f>INDEX(NPL!$F$3:$J$45,MATCH(B38,NPL!$B$3:$B$45,0),MATCH(C38,NPL!$F$2:$J$2,0))</f>
        <v>276561.90000000002</v>
      </c>
      <c r="H38">
        <f>INDEX('BANK SIZE'!$F$3:$J$45,MATCH(B38,'BANK SIZE'!$B$3:$B$45,0),MATCH(C38,'BANK SIZE'!$F$2:$J$2,0))</f>
        <v>17447446.199999999</v>
      </c>
    </row>
    <row r="39" spans="2:8">
      <c r="B39" t="s">
        <v>83</v>
      </c>
      <c r="C39">
        <v>2013</v>
      </c>
      <c r="D39" s="12">
        <f>INDEX(LDR!$F$3:$K$45,MATCH(B39,LDR!$B$3:$B$45,0),MATCH(C39,LDR!$F$2:$K$2,0))</f>
        <v>102.9</v>
      </c>
      <c r="E39">
        <f>INDEX(ROA!$F$3:$J$45,MATCH(B39,ROA!$B$3:$B$45,0),MATCH(C39,ROA!$F$2:$J$2,0))</f>
        <v>1.39</v>
      </c>
      <c r="F39">
        <f>INDEX(BOPO!$F$3:$K$45,MATCH(B39,BOPO!$B$3:$B$45,0),MATCH(C39,BOPO!$F$2:$K$2,0))</f>
        <v>0.91156856598915081</v>
      </c>
      <c r="G39">
        <f>INDEX(NPL!$F$3:$J$45,MATCH(B39,NPL!$B$3:$B$45,0),MATCH(C39,NPL!$F$2:$J$2,0))</f>
        <v>4065740</v>
      </c>
      <c r="H39">
        <f>INDEX('BANK SIZE'!$F$3:$J$45,MATCH(B39,'BANK SIZE'!$B$3:$B$45,0),MATCH(C39,'BANK SIZE'!$F$2:$J$2,0))</f>
        <v>131169663.8</v>
      </c>
    </row>
    <row r="40" spans="2:8">
      <c r="B40" t="s">
        <v>85</v>
      </c>
      <c r="C40">
        <v>2013</v>
      </c>
      <c r="D40" s="12">
        <f>INDEX(LDR!$F$3:$K$45,MATCH(B40,LDR!$B$3:$B$45,0),MATCH(C40,LDR!$F$2:$K$2,0))</f>
        <v>87.4</v>
      </c>
      <c r="E40">
        <f>INDEX(ROA!$F$3:$J$45,MATCH(B40,ROA!$B$3:$B$45,0),MATCH(C40,ROA!$F$2:$J$2,0))</f>
        <v>2.1800000000000002</v>
      </c>
      <c r="F40">
        <f>INDEX(BOPO!$F$3:$K$45,MATCH(B40,BOPO!$B$3:$B$45,0),MATCH(C40,BOPO!$F$2:$K$2,0))</f>
        <v>2.2948036439274495</v>
      </c>
      <c r="G40">
        <f>INDEX(NPL!$F$3:$J$45,MATCH(B40,NPL!$B$3:$B$45,0),MATCH(C40,NPL!$F$2:$J$2,0))</f>
        <v>308399.8</v>
      </c>
      <c r="H40">
        <f>INDEX('BANK SIZE'!$F$3:$J$45,MATCH(B40,'BANK SIZE'!$B$3:$B$45,0),MATCH(C40,'BANK SIZE'!$F$2:$J$2,0))</f>
        <v>69702544.799999997</v>
      </c>
    </row>
    <row r="41" spans="2:8">
      <c r="B41" t="s">
        <v>87</v>
      </c>
      <c r="C41">
        <v>2013</v>
      </c>
      <c r="D41" s="12">
        <f>INDEX(LDR!$F$3:$K$45,MATCH(B41,LDR!$B$3:$B$45,0),MATCH(C41,LDR!$F$2:$K$2,0))</f>
        <v>71.7</v>
      </c>
      <c r="E41">
        <f>INDEX(ROA!$F$3:$J$45,MATCH(B41,ROA!$B$3:$B$45,0),MATCH(C41,ROA!$F$2:$J$2,0))</f>
        <v>0.40799999999999997</v>
      </c>
      <c r="F41">
        <f>INDEX(BOPO!$F$3:$K$45,MATCH(B41,BOPO!$B$3:$B$45,0),MATCH(C41,BOPO!$F$2:$K$2,0))</f>
        <v>3.1634547880124173</v>
      </c>
      <c r="G41">
        <f>INDEX(NPL!$F$3:$J$45,MATCH(B41,NPL!$B$3:$B$45,0),MATCH(C41,NPL!$F$2:$J$2,0))</f>
        <v>104678.2</v>
      </c>
      <c r="H41">
        <f>INDEX('BANK SIZE'!$F$3:$J$45,MATCH(B41,'BANK SIZE'!$B$3:$B$45,0),MATCH(C41,'BANK SIZE'!$F$2:$J$2,0))</f>
        <v>19153121.199999999</v>
      </c>
    </row>
    <row r="42" spans="2:8">
      <c r="B42" t="s">
        <v>89</v>
      </c>
      <c r="C42">
        <v>2013</v>
      </c>
      <c r="D42" s="12">
        <f>INDEX(LDR!$F$3:$K$45,MATCH(B42,LDR!$B$3:$B$45,0),MATCH(C42,LDR!$F$2:$K$2,0))</f>
        <v>129.30000000000001</v>
      </c>
      <c r="E42">
        <f>INDEX(ROA!$F$3:$J$45,MATCH(B42,ROA!$B$3:$B$45,0),MATCH(C42,ROA!$F$2:$J$2,0))</f>
        <v>1.45</v>
      </c>
      <c r="F42">
        <f>INDEX(BOPO!$F$3:$K$45,MATCH(B42,BOPO!$B$3:$B$45,0),MATCH(C42,BOPO!$F$2:$K$2,0))</f>
        <v>1.6303344592872351</v>
      </c>
      <c r="G42">
        <f>INDEX(NPL!$F$3:$J$45,MATCH(B42,NPL!$B$3:$B$45,0),MATCH(C42,NPL!$F$2:$J$2,0))</f>
        <v>23827</v>
      </c>
      <c r="H42">
        <f>INDEX('BANK SIZE'!$F$3:$J$45,MATCH(B42,'BANK SIZE'!$B$3:$B$45,0),MATCH(C42,'BANK SIZE'!$F$2:$J$2,0))</f>
        <v>6221876.9000000004</v>
      </c>
    </row>
    <row r="43" spans="2:8">
      <c r="B43" t="s">
        <v>91</v>
      </c>
      <c r="C43">
        <v>2013</v>
      </c>
      <c r="D43" s="12">
        <f>INDEX(LDR!$F$3:$K$45,MATCH(B43,LDR!$B$3:$B$45,0),MATCH(C43,LDR!$F$2:$K$2,0))</f>
        <v>79.5</v>
      </c>
      <c r="E43">
        <f>INDEX(ROA!$F$3:$J$45,MATCH(B43,ROA!$B$3:$B$45,0),MATCH(C43,ROA!$F$2:$J$2,0))</f>
        <v>2.16</v>
      </c>
      <c r="F43">
        <f>INDEX(BOPO!$F$3:$K$45,MATCH(B43,BOPO!$B$3:$B$45,0),MATCH(C43,BOPO!$F$2:$K$2,0))</f>
        <v>1.332659585653867</v>
      </c>
      <c r="G43">
        <f>INDEX(NPL!$F$3:$J$45,MATCH(B43,NPL!$B$3:$B$45,0),MATCH(C43,NPL!$F$2:$J$2,0))</f>
        <v>33739</v>
      </c>
      <c r="H43">
        <f>INDEX('BANK SIZE'!$F$3:$J$45,MATCH(B43,'BANK SIZE'!$B$3:$B$45,0),MATCH(C43,'BANK SIZE'!$F$2:$J$2,0))</f>
        <v>2304507.1</v>
      </c>
    </row>
    <row r="44" spans="2:8">
      <c r="B44" t="s">
        <v>93</v>
      </c>
      <c r="C44">
        <v>2013</v>
      </c>
      <c r="D44" s="12">
        <f>INDEX(LDR!$F$3:$K$45,MATCH(B44,LDR!$B$3:$B$45,0),MATCH(C44,LDR!$F$2:$K$2,0))</f>
        <v>83.3</v>
      </c>
      <c r="E44">
        <f>INDEX(ROA!$F$3:$J$45,MATCH(B44,ROA!$B$3:$B$45,0),MATCH(C44,ROA!$F$2:$J$2,0))</f>
        <v>-7.22</v>
      </c>
      <c r="F44">
        <f>INDEX(BOPO!$F$3:$K$45,MATCH(B44,BOPO!$B$3:$B$45,0),MATCH(C44,BOPO!$F$2:$K$2,0))</f>
        <v>-0.93221561253901997</v>
      </c>
      <c r="G44">
        <f>INDEX(NPL!$F$3:$J$45,MATCH(B44,NPL!$B$3:$B$45,0),MATCH(C44,NPL!$F$2:$J$2,0))</f>
        <v>458223.8</v>
      </c>
      <c r="H44">
        <f>INDEX('BANK SIZE'!$F$3:$J$45,MATCH(B44,'BANK SIZE'!$B$3:$B$45,0),MATCH(C44,'BANK SIZE'!$F$2:$J$2,0))</f>
        <v>9003119.5</v>
      </c>
    </row>
    <row r="45" spans="2:8">
      <c r="B45" t="s">
        <v>6</v>
      </c>
      <c r="C45">
        <v>2014</v>
      </c>
      <c r="D45" s="12">
        <f>INDEX(LDR!$F$3:$K$45,MATCH(B45,LDR!$B$3:$B$45,0),MATCH(C45,LDR!$F$2:$K$2,0))</f>
        <v>79.3</v>
      </c>
      <c r="E45">
        <f>INDEX(ROA!$F$3:$J$45,MATCH(B45,ROA!$B$3:$B$45,0),MATCH(C45,ROA!$F$2:$J$2,0))</f>
        <v>1.07</v>
      </c>
      <c r="F45">
        <f>INDEX(BOPO!$F$3:$K$45,MATCH(B45,BOPO!$B$3:$B$45,0),MATCH(C45,BOPO!$F$2:$K$2,0))</f>
        <v>2.00276885885742</v>
      </c>
      <c r="G45">
        <f>INDEX(NPL!$F$3:$J$45,MATCH(B45,NPL!$B$3:$B$45,0),MATCH(C45,NPL!$F$2:$J$2,0))</f>
        <v>8879.9</v>
      </c>
      <c r="H45">
        <f>INDEX('BANK SIZE'!$F$3:$J$45,MATCH(B45,'BANK SIZE'!$B$3:$B$45,0),MATCH(C45,'BANK SIZE'!$F$2:$J$2,0))</f>
        <v>5155433.2</v>
      </c>
    </row>
    <row r="46" spans="2:8">
      <c r="B46" t="s">
        <v>11</v>
      </c>
      <c r="C46">
        <v>2014</v>
      </c>
      <c r="D46" s="12">
        <f>INDEX(LDR!$F$3:$K$45,MATCH(B46,LDR!$B$3:$B$45,0),MATCH(C46,LDR!$F$2:$K$2,0))</f>
        <v>67.099999999999994</v>
      </c>
      <c r="E46" t="str">
        <f>INDEX(ROA!$F$3:$J$45,MATCH(B46,ROA!$B$3:$B$45,0),MATCH(C46,ROA!$F$2:$J$2,0))</f>
        <v>-</v>
      </c>
      <c r="F46">
        <f>INDEX(BOPO!$F$3:$K$45,MATCH(B46,BOPO!$B$3:$B$45,0),MATCH(C46,BOPO!$F$2:$K$2,0))</f>
        <v>1.5069587115574097</v>
      </c>
      <c r="G46">
        <f>INDEX(NPL!$F$3:$J$45,MATCH(B46,NPL!$B$3:$B$45,0),MATCH(C46,NPL!$F$2:$J$2,0))</f>
        <v>50531.1</v>
      </c>
      <c r="H46">
        <f>INDEX('BANK SIZE'!$F$3:$J$45,MATCH(B46,'BANK SIZE'!$B$3:$B$45,0),MATCH(C46,'BANK SIZE'!$F$2:$J$2,0))</f>
        <v>2135891.4</v>
      </c>
    </row>
    <row r="47" spans="2:8">
      <c r="B47" t="s">
        <v>13</v>
      </c>
      <c r="C47">
        <v>2014</v>
      </c>
      <c r="D47" s="12">
        <f>INDEX(LDR!$F$3:$K$45,MATCH(B47,LDR!$B$3:$B$45,0),MATCH(C47,LDR!$F$2:$K$2,0))</f>
        <v>95</v>
      </c>
      <c r="E47">
        <f>INDEX(ROA!$F$3:$J$45,MATCH(B47,ROA!$B$3:$B$45,0),MATCH(C47,ROA!$F$2:$J$2,0))</f>
        <v>1.37</v>
      </c>
      <c r="F47">
        <f>INDEX(BOPO!$F$3:$K$45,MATCH(B47,BOPO!$B$3:$B$45,0),MATCH(C47,BOPO!$F$2:$K$2,0))</f>
        <v>1.3263554526545218</v>
      </c>
      <c r="G47">
        <f>INDEX(NPL!$F$3:$J$45,MATCH(B47,NPL!$B$3:$B$45,0),MATCH(C47,NPL!$F$2:$J$2,0))</f>
        <v>2267781.7000000002</v>
      </c>
      <c r="H47">
        <f>INDEX('BANK SIZE'!$F$3:$J$45,MATCH(B47,'BANK SIZE'!$B$3:$B$45,0),MATCH(C47,'BANK SIZE'!$F$2:$J$2,0))</f>
        <v>172639036.80000001</v>
      </c>
    </row>
    <row r="48" spans="2:8">
      <c r="B48" t="s">
        <v>15</v>
      </c>
      <c r="C48">
        <v>2014</v>
      </c>
      <c r="D48" s="12">
        <f>INDEX(LDR!$F$3:$K$45,MATCH(B48,LDR!$B$3:$B$45,0),MATCH(C48,LDR!$F$2:$K$2,0))</f>
        <v>67.599999999999994</v>
      </c>
      <c r="E48">
        <f>INDEX(ROA!$F$3:$J$45,MATCH(B48,ROA!$B$3:$B$45,0),MATCH(C48,ROA!$F$2:$J$2,0))</f>
        <v>8.5000000000000006E-2</v>
      </c>
      <c r="F48">
        <f>INDEX(BOPO!$F$3:$K$45,MATCH(B48,BOPO!$B$3:$B$45,0),MATCH(C48,BOPO!$F$2:$K$2,0))</f>
        <v>19.417837674136887</v>
      </c>
      <c r="G48">
        <f>INDEX(NPL!$F$3:$J$45,MATCH(B48,NPL!$B$3:$B$45,0),MATCH(C48,NPL!$F$2:$J$2,0))</f>
        <v>16330</v>
      </c>
      <c r="H48">
        <f>INDEX('BANK SIZE'!$F$3:$J$45,MATCH(B48,'BANK SIZE'!$B$3:$B$45,0),MATCH(C48,'BANK SIZE'!$F$2:$J$2,0))</f>
        <v>4101337.4</v>
      </c>
    </row>
    <row r="49" spans="2:8">
      <c r="B49" t="s">
        <v>17</v>
      </c>
      <c r="C49">
        <v>2014</v>
      </c>
      <c r="D49" s="12">
        <f>INDEX(LDR!$F$3:$K$45,MATCH(B49,LDR!$B$3:$B$45,0),MATCH(C49,LDR!$F$2:$K$2,0))</f>
        <v>86.3</v>
      </c>
      <c r="E49">
        <f>INDEX(ROA!$F$3:$J$45,MATCH(B49,ROA!$B$3:$B$45,0),MATCH(C49,ROA!$F$2:$J$2,0))</f>
        <v>0.27300000000000002</v>
      </c>
      <c r="F49">
        <f>INDEX(BOPO!$F$3:$K$45,MATCH(B49,BOPO!$B$3:$B$45,0),MATCH(C49,BOPO!$F$2:$K$2,0))</f>
        <v>9.744447884993173</v>
      </c>
      <c r="G49">
        <f>INDEX(NPL!$F$3:$J$45,MATCH(B49,NPL!$B$3:$B$45,0),MATCH(C49,NPL!$F$2:$J$2,0))</f>
        <v>328889.7</v>
      </c>
      <c r="H49">
        <f>INDEX('BANK SIZE'!$F$3:$J$45,MATCH(B49,'BANK SIZE'!$B$3:$B$45,0),MATCH(C49,'BANK SIZE'!$F$2:$J$2,0))</f>
        <v>23462818.199999999</v>
      </c>
    </row>
    <row r="50" spans="2:8">
      <c r="B50" t="s">
        <v>19</v>
      </c>
      <c r="C50">
        <v>2014</v>
      </c>
      <c r="D50" s="12">
        <f>INDEX(LDR!$F$3:$K$45,MATCH(B50,LDR!$B$3:$B$45,0),MATCH(C50,LDR!$F$2:$K$2,0))</f>
        <v>75.3</v>
      </c>
      <c r="E50">
        <f>INDEX(ROA!$F$3:$J$45,MATCH(B50,ROA!$B$3:$B$45,0),MATCH(C50,ROA!$F$2:$J$2,0))</f>
        <v>-2.91</v>
      </c>
      <c r="F50">
        <f>INDEX(BOPO!$F$3:$K$45,MATCH(B50,BOPO!$B$3:$B$45,0),MATCH(C50,BOPO!$F$2:$K$2,0))</f>
        <v>-1.6613172098373012</v>
      </c>
      <c r="G50">
        <f>INDEX(NPL!$F$3:$J$45,MATCH(B50,NPL!$B$3:$B$45,0),MATCH(C50,NPL!$F$2:$J$2,0))</f>
        <v>73410.7</v>
      </c>
      <c r="H50">
        <f>INDEX('BANK SIZE'!$F$3:$J$45,MATCH(B50,'BANK SIZE'!$B$3:$B$45,0),MATCH(C50,'BANK SIZE'!$F$2:$J$2,0))</f>
        <v>840777</v>
      </c>
    </row>
    <row r="51" spans="2:8">
      <c r="B51" t="s">
        <v>21</v>
      </c>
      <c r="C51">
        <v>2014</v>
      </c>
      <c r="D51" s="12">
        <f>INDEX(LDR!$F$3:$K$45,MATCH(B51,LDR!$B$3:$B$45,0),MATCH(C51,LDR!$F$2:$K$2,0))</f>
        <v>82.6</v>
      </c>
      <c r="E51">
        <f>INDEX(ROA!$F$3:$J$45,MATCH(B51,ROA!$B$3:$B$45,0),MATCH(C51,ROA!$F$2:$J$2,0))</f>
        <v>1.05</v>
      </c>
      <c r="F51">
        <f>INDEX(BOPO!$F$3:$K$45,MATCH(B51,BOPO!$B$3:$B$45,0),MATCH(C51,BOPO!$F$2:$K$2,0))</f>
        <v>1.7544302457471628</v>
      </c>
      <c r="G51">
        <f>INDEX(NPL!$F$3:$J$45,MATCH(B51,NPL!$B$3:$B$45,0),MATCH(C51,NPL!$F$2:$J$2,0))</f>
        <v>1529497.1</v>
      </c>
      <c r="H51">
        <f>INDEX('BANK SIZE'!$F$3:$J$45,MATCH(B51,'BANK SIZE'!$B$3:$B$45,0),MATCH(C51,'BANK SIZE'!$F$2:$J$2,0))</f>
        <v>79053423.5</v>
      </c>
    </row>
    <row r="52" spans="2:8">
      <c r="B52" t="s">
        <v>23</v>
      </c>
      <c r="C52">
        <v>2014</v>
      </c>
      <c r="D52" s="12">
        <f>INDEX(LDR!$F$3:$K$45,MATCH(B52,LDR!$B$3:$B$45,0),MATCH(C52,LDR!$F$2:$K$2,0))</f>
        <v>27.6</v>
      </c>
      <c r="E52">
        <f>INDEX(ROA!$F$3:$J$45,MATCH(B52,ROA!$B$3:$B$45,0),MATCH(C52,ROA!$F$2:$J$2,0))</f>
        <v>0.85199999999999998</v>
      </c>
      <c r="F52">
        <f>INDEX(BOPO!$F$3:$K$45,MATCH(B52,BOPO!$B$3:$B$45,0),MATCH(C52,BOPO!$F$2:$K$2,0))</f>
        <v>1.586505406146542</v>
      </c>
      <c r="G52">
        <f>INDEX(NPL!$F$3:$J$45,MATCH(B52,NPL!$B$3:$B$45,0),MATCH(C52,NPL!$F$2:$J$2,0))</f>
        <v>15940</v>
      </c>
      <c r="H52">
        <f>INDEX('BANK SIZE'!$F$3:$J$45,MATCH(B52,'BANK SIZE'!$B$3:$B$45,0),MATCH(C52,'BANK SIZE'!$F$2:$J$2,0))</f>
        <v>9252668</v>
      </c>
    </row>
    <row r="53" spans="2:8">
      <c r="B53" t="s">
        <v>25</v>
      </c>
      <c r="C53">
        <v>2014</v>
      </c>
      <c r="D53" s="12">
        <f>INDEX(LDR!$F$3:$K$45,MATCH(B53,LDR!$B$3:$B$45,0),MATCH(C53,LDR!$F$2:$K$2,0))</f>
        <v>77.599999999999994</v>
      </c>
      <c r="E53">
        <f>INDEX(ROA!$F$3:$J$45,MATCH(B53,ROA!$B$3:$B$45,0),MATCH(C53,ROA!$F$2:$J$2,0))</f>
        <v>3.27</v>
      </c>
      <c r="F53">
        <f>INDEX(BOPO!$F$3:$K$45,MATCH(B53,BOPO!$B$3:$B$45,0),MATCH(C53,BOPO!$F$2:$K$2,0))</f>
        <v>0.90606668723802708</v>
      </c>
      <c r="G53">
        <f>INDEX(NPL!$F$3:$J$45,MATCH(B53,NPL!$B$3:$B$45,0),MATCH(C53,NPL!$F$2:$J$2,0))</f>
        <v>2067463.2</v>
      </c>
      <c r="H53">
        <f>INDEX('BANK SIZE'!$F$3:$J$45,MATCH(B53,'BANK SIZE'!$B$3:$B$45,0),MATCH(C53,'BANK SIZE'!$F$2:$J$2,0))</f>
        <v>553156670.70000005</v>
      </c>
    </row>
    <row r="54" spans="2:8">
      <c r="B54" t="s">
        <v>27</v>
      </c>
      <c r="C54">
        <v>2014</v>
      </c>
      <c r="D54" s="12">
        <f>INDEX(LDR!$F$3:$K$45,MATCH(B54,LDR!$B$3:$B$45,0),MATCH(C54,LDR!$F$2:$K$2,0))</f>
        <v>82.2</v>
      </c>
      <c r="E54">
        <f>INDEX(ROA!$F$3:$J$45,MATCH(B54,ROA!$B$3:$B$45,0),MATCH(C54,ROA!$F$2:$J$2,0))</f>
        <v>0.27</v>
      </c>
      <c r="F54">
        <f>INDEX(BOPO!$F$3:$K$45,MATCH(B54,BOPO!$B$3:$B$45,0),MATCH(C54,BOPO!$F$2:$K$2,0))</f>
        <v>5.0347083390618979</v>
      </c>
      <c r="G54">
        <f>INDEX(NPL!$F$3:$J$45,MATCH(B54,NPL!$B$3:$B$45,0),MATCH(C54,NPL!$F$2:$J$2,0))</f>
        <v>187562.4</v>
      </c>
      <c r="H54">
        <f>INDEX('BANK SIZE'!$F$3:$J$45,MATCH(B54,'BANK SIZE'!$B$3:$B$45,0),MATCH(C54,'BANK SIZE'!$F$2:$J$2,0))</f>
        <v>9769611.0999999996</v>
      </c>
    </row>
    <row r="55" spans="2:8">
      <c r="B55" t="s">
        <v>29</v>
      </c>
      <c r="C55">
        <v>2014</v>
      </c>
      <c r="D55" s="12">
        <f>INDEX(LDR!$F$3:$K$45,MATCH(B55,LDR!$B$3:$B$45,0),MATCH(C55,LDR!$F$2:$K$2,0))</f>
        <v>96.5</v>
      </c>
      <c r="E55">
        <f>INDEX(ROA!$F$3:$J$45,MATCH(B55,ROA!$B$3:$B$45,0),MATCH(C55,ROA!$F$2:$J$2,0))</f>
        <v>1.05</v>
      </c>
      <c r="F55">
        <f>INDEX(BOPO!$F$3:$K$45,MATCH(B55,BOPO!$B$3:$B$45,0),MATCH(C55,BOPO!$F$2:$K$2,0))</f>
        <v>2.3278790988023959</v>
      </c>
      <c r="G55">
        <f>INDEX(NPL!$F$3:$J$45,MATCH(B55,NPL!$B$3:$B$45,0),MATCH(C55,NPL!$F$2:$J$2,0))</f>
        <v>6885546.0999999996</v>
      </c>
      <c r="H55">
        <f>INDEX('BANK SIZE'!$F$3:$J$45,MATCH(B55,'BANK SIZE'!$B$3:$B$45,0),MATCH(C55,'BANK SIZE'!$F$2:$J$2,0))</f>
        <v>233162902.09999999</v>
      </c>
    </row>
    <row r="56" spans="2:8">
      <c r="B56" t="s">
        <v>31</v>
      </c>
      <c r="C56">
        <v>2014</v>
      </c>
      <c r="D56" s="12">
        <f>INDEX(LDR!$F$3:$K$45,MATCH(B56,LDR!$B$3:$B$45,0),MATCH(C56,LDR!$F$2:$K$2,0))</f>
        <v>114.4</v>
      </c>
      <c r="E56">
        <f>INDEX(ROA!$F$3:$J$45,MATCH(B56,ROA!$B$3:$B$45,0),MATCH(C56,ROA!$F$2:$J$2,0))</f>
        <v>1.73</v>
      </c>
      <c r="F56">
        <f>INDEX(BOPO!$F$3:$K$45,MATCH(B56,BOPO!$B$3:$B$45,0),MATCH(C56,BOPO!$F$2:$K$2,0))</f>
        <v>1.7221020843608599</v>
      </c>
      <c r="G56">
        <f>INDEX(NPL!$F$3:$J$45,MATCH(B56,NPL!$B$3:$B$45,0),MATCH(C56,NPL!$F$2:$J$2,0))</f>
        <v>2683271.5</v>
      </c>
      <c r="H56">
        <f>INDEX('BANK SIZE'!$F$3:$J$45,MATCH(B56,'BANK SIZE'!$B$3:$B$45,0),MATCH(C56,'BANK SIZE'!$F$2:$J$2,0))</f>
        <v>195821258.40000001</v>
      </c>
    </row>
    <row r="57" spans="2:8">
      <c r="B57" t="s">
        <v>33</v>
      </c>
      <c r="C57">
        <v>2014</v>
      </c>
      <c r="D57" s="12">
        <f>INDEX(LDR!$F$3:$K$45,MATCH(B57,LDR!$B$3:$B$45,0),MATCH(C57,LDR!$F$2:$K$2,0))</f>
        <v>71</v>
      </c>
      <c r="E57">
        <f>INDEX(ROA!$F$3:$J$45,MATCH(B57,ROA!$B$3:$B$45,0),MATCH(C57,ROA!$F$2:$J$2,0))</f>
        <v>0.64400000000000002</v>
      </c>
      <c r="F57">
        <f>INDEX(BOPO!$F$3:$K$45,MATCH(B57,BOPO!$B$3:$B$45,0),MATCH(C57,BOPO!$F$2:$K$2,0))</f>
        <v>3.2680366687899851</v>
      </c>
      <c r="G57">
        <f>INDEX(NPL!$F$3:$J$45,MATCH(B57,NPL!$B$3:$B$45,0),MATCH(C57,NPL!$F$2:$J$2,0))</f>
        <v>7367.9</v>
      </c>
      <c r="H57">
        <f>INDEX('BANK SIZE'!$F$3:$J$45,MATCH(B57,'BANK SIZE'!$B$3:$B$45,0),MATCH(C57,'BANK SIZE'!$F$2:$J$2,0))</f>
        <v>1641428.9</v>
      </c>
    </row>
    <row r="58" spans="2:8">
      <c r="B58" t="s">
        <v>35</v>
      </c>
      <c r="C58">
        <v>2014</v>
      </c>
      <c r="D58" s="12">
        <f>INDEX(LDR!$F$3:$K$45,MATCH(B58,LDR!$B$3:$B$45,0),MATCH(C58,LDR!$F$2:$K$2,0))</f>
        <v>88.6</v>
      </c>
      <c r="E58">
        <f>INDEX(ROA!$F$3:$J$45,MATCH(B58,ROA!$B$3:$B$45,0),MATCH(C58,ROA!$F$2:$J$2,0))</f>
        <v>0.311</v>
      </c>
      <c r="F58">
        <f>INDEX(BOPO!$F$3:$K$45,MATCH(B58,BOPO!$B$3:$B$45,0),MATCH(C58,BOPO!$F$2:$K$2,0))</f>
        <v>10.655632707544974</v>
      </c>
      <c r="G58">
        <f>INDEX(NPL!$F$3:$J$45,MATCH(B58,NPL!$B$3:$B$45,0),MATCH(C58,NPL!$F$2:$J$2,0))</f>
        <v>54232</v>
      </c>
      <c r="H58">
        <f>INDEX('BANK SIZE'!$F$3:$J$45,MATCH(B58,'BANK SIZE'!$B$3:$B$45,0),MATCH(C58,'BANK SIZE'!$F$2:$J$2,0))</f>
        <v>2020530.8</v>
      </c>
    </row>
    <row r="59" spans="2:8">
      <c r="B59" s="43" t="s">
        <v>36</v>
      </c>
      <c r="C59">
        <v>2014</v>
      </c>
      <c r="D59" s="12">
        <f>INDEX(LDR!$F$3:$K$45,MATCH(B59,LDR!$B$3:$B$45,0),MATCH(C59,LDR!$F$2:$K$2,0))</f>
        <v>0</v>
      </c>
      <c r="E59" t="e">
        <f>INDEX(ROA!$F$3:$J$45,MATCH(B59,ROA!$B$3:$B$45,0),MATCH(C59,ROA!$F$2:$J$2,0))</f>
        <v>#N/A</v>
      </c>
      <c r="F59" t="e">
        <f>INDEX(BOPO!$F$3:$K$45,MATCH(B59,BOPO!$B$3:$B$45,0),MATCH(C59,BOPO!$F$2:$K$2,0))</f>
        <v>#N/A</v>
      </c>
      <c r="G59" t="e">
        <f>INDEX(NPL!$F$3:$J$45,MATCH(B59,NPL!$B$3:$B$45,0),MATCH(C59,NPL!$F$2:$J$2,0))</f>
        <v>#N/A</v>
      </c>
      <c r="H59" t="e">
        <f>INDEX('BANK SIZE'!$F$3:$J$45,MATCH(B59,'BANK SIZE'!$B$3:$B$45,0),MATCH(C59,'BANK SIZE'!$F$2:$J$2,0))</f>
        <v>#N/A</v>
      </c>
    </row>
    <row r="60" spans="2:8">
      <c r="B60" t="s">
        <v>39</v>
      </c>
      <c r="C60">
        <v>2014</v>
      </c>
      <c r="D60" s="12">
        <f>INDEX(LDR!$F$3:$K$45,MATCH(B60,LDR!$B$3:$B$45,0),MATCH(C60,LDR!$F$2:$K$2,0))</f>
        <v>76.400000000000006</v>
      </c>
      <c r="E60">
        <f>INDEX(ROA!$F$3:$J$45,MATCH(B60,ROA!$B$3:$B$45,0),MATCH(C60,ROA!$F$2:$J$2,0))</f>
        <v>0.622</v>
      </c>
      <c r="F60">
        <f>INDEX(BOPO!$F$3:$K$45,MATCH(B60,BOPO!$B$3:$B$45,0),MATCH(C60,BOPO!$F$2:$K$2,0))</f>
        <v>3.7234310033026081</v>
      </c>
      <c r="G60">
        <f>INDEX(NPL!$F$3:$J$45,MATCH(B60,NPL!$B$3:$B$45,0),MATCH(C60,NPL!$F$2:$J$2,0))</f>
        <v>9789</v>
      </c>
      <c r="H60">
        <f>INDEX('BANK SIZE'!$F$3:$J$45,MATCH(B60,'BANK SIZE'!$B$3:$B$45,0),MATCH(C60,'BANK SIZE'!$F$2:$J$2,0))</f>
        <v>1951840</v>
      </c>
    </row>
    <row r="61" spans="2:8">
      <c r="B61" t="s">
        <v>41</v>
      </c>
      <c r="C61">
        <v>2014</v>
      </c>
      <c r="D61" s="12">
        <f>INDEX(LDR!$F$3:$K$45,MATCH(B61,LDR!$B$3:$B$45,0),MATCH(C61,LDR!$F$2:$K$2,0))</f>
        <v>78.900000000000006</v>
      </c>
      <c r="E61">
        <f>INDEX(ROA!$F$3:$J$45,MATCH(B61,ROA!$B$3:$B$45,0),MATCH(C61,ROA!$F$2:$J$2,0))</f>
        <v>1.54</v>
      </c>
      <c r="F61">
        <f>INDEX(BOPO!$F$3:$K$45,MATCH(B61,BOPO!$B$3:$B$45,0),MATCH(C61,BOPO!$F$2:$K$2,0))</f>
        <v>1.6866350302459729</v>
      </c>
      <c r="G61">
        <f>INDEX(NPL!$F$3:$J$45,MATCH(B61,NPL!$B$3:$B$45,0),MATCH(C61,NPL!$F$2:$J$2,0))</f>
        <v>11410241.4</v>
      </c>
      <c r="H61">
        <f>INDEX('BANK SIZE'!$F$3:$J$45,MATCH(B61,'BANK SIZE'!$B$3:$B$45,0),MATCH(C61,'BANK SIZE'!$F$2:$J$2,0))</f>
        <v>855041430.10000002</v>
      </c>
    </row>
    <row r="62" spans="2:8">
      <c r="B62" t="s">
        <v>43</v>
      </c>
      <c r="C62">
        <v>2014</v>
      </c>
      <c r="D62" s="12">
        <f>INDEX(LDR!$F$3:$K$45,MATCH(B62,LDR!$B$3:$B$45,0),MATCH(C62,LDR!$F$2:$K$2,0))</f>
        <v>75.599999999999994</v>
      </c>
      <c r="E62">
        <f>INDEX(ROA!$F$3:$J$45,MATCH(B62,ROA!$B$3:$B$45,0),MATCH(C62,ROA!$F$2:$J$2,0))</f>
        <v>1.28</v>
      </c>
      <c r="F62">
        <f>INDEX(BOPO!$F$3:$K$45,MATCH(B62,BOPO!$B$3:$B$45,0),MATCH(C62,BOPO!$F$2:$K$2,0))</f>
        <v>1.8470499352883547</v>
      </c>
      <c r="G62">
        <f>INDEX(NPL!$F$3:$J$45,MATCH(B62,NPL!$B$3:$B$45,0),MATCH(C62,NPL!$F$2:$J$2,0))</f>
        <v>22382</v>
      </c>
      <c r="H62">
        <f>INDEX('BANK SIZE'!$F$3:$J$45,MATCH(B62,'BANK SIZE'!$B$3:$B$45,0),MATCH(C62,'BANK SIZE'!$F$2:$J$2,0))</f>
        <v>4831647.0999999996</v>
      </c>
    </row>
    <row r="63" spans="2:8">
      <c r="B63" t="s">
        <v>45</v>
      </c>
      <c r="C63">
        <v>2014</v>
      </c>
      <c r="D63" s="12">
        <f>INDEX(LDR!$F$3:$K$45,MATCH(B63,LDR!$B$3:$B$45,0),MATCH(C63,LDR!$F$2:$K$2,0))</f>
        <v>81</v>
      </c>
      <c r="E63">
        <f>INDEX(ROA!$F$3:$J$45,MATCH(B63,ROA!$B$3:$B$45,0),MATCH(C63,ROA!$F$2:$J$2,0))</f>
        <v>1.43</v>
      </c>
      <c r="F63">
        <f>INDEX(BOPO!$F$3:$K$45,MATCH(B63,BOPO!$B$3:$B$45,0),MATCH(C63,BOPO!$F$2:$K$2,0))</f>
        <v>0.95150734874009879</v>
      </c>
      <c r="G63">
        <f>INDEX(NPL!$F$3:$J$45,MATCH(B63,NPL!$B$3:$B$45,0),MATCH(C63,NPL!$F$2:$J$2,0))</f>
        <v>380561.4</v>
      </c>
      <c r="H63">
        <f>INDEX('BANK SIZE'!$F$3:$J$45,MATCH(B63,'BANK SIZE'!$B$3:$B$45,0),MATCH(C63,'BANK SIZE'!$F$2:$J$2,0))</f>
        <v>36195023.5</v>
      </c>
    </row>
    <row r="64" spans="2:8">
      <c r="B64" t="s">
        <v>47</v>
      </c>
      <c r="C64">
        <v>2014</v>
      </c>
      <c r="D64" s="12">
        <f>INDEX(LDR!$F$3:$K$45,MATCH(B64,LDR!$B$3:$B$45,0),MATCH(C64,LDR!$F$2:$K$2,0))</f>
        <v>101.2</v>
      </c>
      <c r="E64">
        <f>INDEX(ROA!$F$3:$J$45,MATCH(B64,ROA!$B$3:$B$45,0),MATCH(C64,ROA!$F$2:$J$2,0))</f>
        <v>1.21</v>
      </c>
      <c r="F64">
        <f>INDEX(BOPO!$F$3:$K$45,MATCH(B64,BOPO!$B$3:$B$45,0),MATCH(C64,BOPO!$F$2:$K$2,0))</f>
        <v>1.7333292530829074</v>
      </c>
      <c r="G64">
        <f>INDEX(NPL!$F$3:$J$45,MATCH(B64,NPL!$B$3:$B$45,0),MATCH(C64,NPL!$F$2:$J$2,0))</f>
        <v>2309704.7000000002</v>
      </c>
      <c r="H64">
        <f>INDEX('BANK SIZE'!$F$3:$J$45,MATCH(B64,'BANK SIZE'!$B$3:$B$45,0),MATCH(C64,'BANK SIZE'!$F$2:$J$2,0))</f>
        <v>143365505.59999999</v>
      </c>
    </row>
    <row r="65" spans="2:8">
      <c r="B65" t="s">
        <v>49</v>
      </c>
      <c r="C65">
        <v>2014</v>
      </c>
      <c r="D65" s="12">
        <f>INDEX(LDR!$F$3:$K$45,MATCH(B65,LDR!$B$3:$B$45,0),MATCH(C65,LDR!$F$2:$K$2,0))</f>
        <v>64.599999999999994</v>
      </c>
      <c r="E65">
        <f>INDEX(ROA!$F$3:$J$45,MATCH(B65,ROA!$B$3:$B$45,0),MATCH(C65,ROA!$F$2:$J$2,0))</f>
        <v>1.73</v>
      </c>
      <c r="F65">
        <f>INDEX(BOPO!$F$3:$K$45,MATCH(B65,BOPO!$B$3:$B$45,0),MATCH(C65,BOPO!$F$2:$K$2,0))</f>
        <v>1.9359513727541693</v>
      </c>
      <c r="G65">
        <f>INDEX(NPL!$F$3:$J$45,MATCH(B65,NPL!$B$3:$B$45,0),MATCH(C65,NPL!$F$2:$J$2,0))</f>
        <v>703488.4</v>
      </c>
      <c r="H65">
        <f>INDEX('BANK SIZE'!$F$3:$J$45,MATCH(B65,'BANK SIZE'!$B$3:$B$45,0),MATCH(C65,'BANK SIZE'!$F$2:$J$2,0))</f>
        <v>66582596.799999997</v>
      </c>
    </row>
    <row r="66" spans="2:8">
      <c r="B66" t="s">
        <v>51</v>
      </c>
      <c r="C66">
        <v>2014</v>
      </c>
      <c r="D66" s="12">
        <f>INDEX(LDR!$F$3:$K$45,MATCH(B66,LDR!$B$3:$B$45,0),MATCH(C66,LDR!$F$2:$K$2,0))</f>
        <v>21.7</v>
      </c>
      <c r="E66">
        <f>INDEX(ROA!$F$3:$J$45,MATCH(B66,ROA!$B$3:$B$45,0),MATCH(C66,ROA!$F$2:$J$2,0))</f>
        <v>1.81</v>
      </c>
      <c r="F66">
        <f>INDEX(BOPO!$F$3:$K$45,MATCH(B66,BOPO!$B$3:$B$45,0),MATCH(C66,BOPO!$F$2:$K$2,0))</f>
        <v>1.2420833780091616</v>
      </c>
      <c r="G66">
        <f>INDEX(NPL!$F$3:$J$45,MATCH(B66,NPL!$B$3:$B$45,0),MATCH(C66,NPL!$F$2:$J$2,0))</f>
        <v>140961.5</v>
      </c>
      <c r="H66">
        <f>INDEX('BANK SIZE'!$F$3:$J$45,MATCH(B66,'BANK SIZE'!$B$3:$B$45,0),MATCH(C66,'BANK SIZE'!$F$2:$J$2,0))</f>
        <v>8675455.6999999993</v>
      </c>
    </row>
    <row r="67" spans="2:8">
      <c r="B67" t="s">
        <v>53</v>
      </c>
      <c r="C67">
        <v>2014</v>
      </c>
      <c r="D67" s="12">
        <f>INDEX(LDR!$F$3:$K$45,MATCH(B67,LDR!$B$3:$B$45,0),MATCH(C67,LDR!$F$2:$K$2,0))</f>
        <v>51.9</v>
      </c>
      <c r="E67">
        <f>INDEX(ROA!$F$3:$J$45,MATCH(B67,ROA!$B$3:$B$45,0),MATCH(C67,ROA!$F$2:$J$2,0))</f>
        <v>0.51900000000000002</v>
      </c>
      <c r="F67">
        <f>INDEX(BOPO!$F$3:$K$45,MATCH(B67,BOPO!$B$3:$B$45,0),MATCH(C67,BOPO!$F$2:$K$2,0))</f>
        <v>2.9720822048749405</v>
      </c>
      <c r="G67">
        <f>INDEX(NPL!$F$3:$J$45,MATCH(B67,NPL!$B$3:$B$45,0),MATCH(C67,NPL!$F$2:$J$2,0))</f>
        <v>1398.2</v>
      </c>
      <c r="H67">
        <f>INDEX('BANK SIZE'!$F$3:$J$45,MATCH(B67,'BANK SIZE'!$B$3:$B$45,0),MATCH(C67,'BANK SIZE'!$F$2:$J$2,0))</f>
        <v>1892366</v>
      </c>
    </row>
    <row r="68" spans="2:8">
      <c r="B68" t="s">
        <v>55</v>
      </c>
      <c r="C68">
        <v>2014</v>
      </c>
      <c r="D68" s="12">
        <f>INDEX(LDR!$F$3:$K$45,MATCH(B68,LDR!$B$3:$B$45,0),MATCH(C68,LDR!$F$2:$K$2,0))</f>
        <v>76.900000000000006</v>
      </c>
      <c r="E68">
        <f>INDEX(ROA!$F$3:$J$45,MATCH(B68,ROA!$B$3:$B$45,0),MATCH(C68,ROA!$F$2:$J$2,0))</f>
        <v>-0.36499999999999999</v>
      </c>
      <c r="F68">
        <f>INDEX(BOPO!$F$3:$K$45,MATCH(B68,BOPO!$B$3:$B$45,0),MATCH(C68,BOPO!$F$2:$K$2,0))</f>
        <v>-14.941592932555261</v>
      </c>
      <c r="G68">
        <f>INDEX(NPL!$F$3:$J$45,MATCH(B68,NPL!$B$3:$B$45,0),MATCH(C68,NPL!$F$2:$J$2,0))</f>
        <v>368162.8</v>
      </c>
      <c r="H68">
        <f>INDEX('BANK SIZE'!$F$3:$J$45,MATCH(B68,'BANK SIZE'!$B$3:$B$45,0),MATCH(C68,'BANK SIZE'!$F$2:$J$2,0))</f>
        <v>9430735.4000000004</v>
      </c>
    </row>
    <row r="69" spans="2:8">
      <c r="B69" t="s">
        <v>57</v>
      </c>
      <c r="C69">
        <v>2014</v>
      </c>
      <c r="D69" s="12">
        <f>INDEX(LDR!$F$3:$K$45,MATCH(B69,LDR!$B$3:$B$45,0),MATCH(C69,LDR!$F$2:$K$2,0))</f>
        <v>53.1</v>
      </c>
      <c r="E69">
        <f>INDEX(ROA!$F$3:$J$45,MATCH(B69,ROA!$B$3:$B$45,0),MATCH(C69,ROA!$F$2:$J$2,0))</f>
        <v>0.371</v>
      </c>
      <c r="F69">
        <f>INDEX(BOPO!$F$3:$K$45,MATCH(B69,BOPO!$B$3:$B$45,0),MATCH(C69,BOPO!$F$2:$K$2,0))</f>
        <v>7.2704021220378596</v>
      </c>
      <c r="G69" t="str">
        <f>INDEX(NPL!$F$3:$J$45,MATCH(B69,NPL!$B$3:$B$45,0),MATCH(C69,NPL!$F$2:$J$2,0))</f>
        <v>-</v>
      </c>
      <c r="H69">
        <f>INDEX('BANK SIZE'!$F$3:$J$45,MATCH(B69,'BANK SIZE'!$B$3:$B$45,0),MATCH(C69,'BANK SIZE'!$F$2:$J$2,0))</f>
        <v>5777133.9000000004</v>
      </c>
    </row>
    <row r="70" spans="2:8">
      <c r="B70" t="s">
        <v>59</v>
      </c>
      <c r="C70">
        <v>2014</v>
      </c>
      <c r="D70" s="12">
        <f>INDEX(LDR!$F$3:$K$45,MATCH(B70,LDR!$B$3:$B$45,0),MATCH(C70,LDR!$F$2:$K$2,0))</f>
        <v>86.1</v>
      </c>
      <c r="E70">
        <f>INDEX(ROA!$F$3:$J$45,MATCH(B70,ROA!$B$3:$B$45,0),MATCH(C70,ROA!$F$2:$J$2,0))</f>
        <v>2.0699999999999998</v>
      </c>
      <c r="F70">
        <f>INDEX(BOPO!$F$3:$K$45,MATCH(B70,BOPO!$B$3:$B$45,0),MATCH(C70,BOPO!$F$2:$K$2,0))</f>
        <v>1.3848944343726723</v>
      </c>
      <c r="G70">
        <f>INDEX(NPL!$F$3:$J$45,MATCH(B70,NPL!$B$3:$B$45,0),MATCH(C70,NPL!$F$2:$J$2,0))</f>
        <v>5436751.2000000002</v>
      </c>
      <c r="H70">
        <f>INDEX('BANK SIZE'!$F$3:$J$45,MATCH(B70,'BANK SIZE'!$B$3:$B$45,0),MATCH(C70,'BANK SIZE'!$F$2:$J$2,0))</f>
        <v>416574564.10000002</v>
      </c>
    </row>
    <row r="71" spans="2:8">
      <c r="B71" t="s">
        <v>61</v>
      </c>
      <c r="C71">
        <v>2014</v>
      </c>
      <c r="D71" s="12">
        <f>INDEX(LDR!$F$3:$K$45,MATCH(B71,LDR!$B$3:$B$45,0),MATCH(C71,LDR!$F$2:$K$2,0))</f>
        <v>81.2</v>
      </c>
      <c r="E71">
        <f>INDEX(ROA!$F$3:$J$45,MATCH(B71,ROA!$B$3:$B$45,0),MATCH(C71,ROA!$F$2:$J$2,0))</f>
        <v>2.8000000000000001E-2</v>
      </c>
      <c r="F71">
        <f>INDEX(BOPO!$F$3:$K$45,MATCH(B71,BOPO!$B$3:$B$45,0),MATCH(C71,BOPO!$F$2:$K$2,0))</f>
        <v>42.215258410207689</v>
      </c>
      <c r="G71">
        <f>INDEX(NPL!$F$3:$J$45,MATCH(B71,NPL!$B$3:$B$45,0),MATCH(C71,NPL!$F$2:$J$2,0))</f>
        <v>125021.9</v>
      </c>
      <c r="H71">
        <f>INDEX('BANK SIZE'!$F$3:$J$45,MATCH(B71,'BANK SIZE'!$B$3:$B$45,0),MATCH(C71,'BANK SIZE'!$F$2:$J$2,0))</f>
        <v>9468892.9000000004</v>
      </c>
    </row>
    <row r="72" spans="2:8">
      <c r="B72" t="s">
        <v>63</v>
      </c>
      <c r="C72">
        <v>2014</v>
      </c>
      <c r="D72" s="12">
        <f>INDEX(LDR!$F$3:$K$45,MATCH(B72,LDR!$B$3:$B$45,0),MATCH(C72,LDR!$F$2:$K$2,0))</f>
        <v>90.8</v>
      </c>
      <c r="E72">
        <f>INDEX(ROA!$F$3:$J$45,MATCH(B72,ROA!$B$3:$B$45,0),MATCH(C72,ROA!$F$2:$J$2,0))</f>
        <v>1.44</v>
      </c>
      <c r="F72">
        <f>INDEX(BOPO!$F$3:$K$45,MATCH(B72,BOPO!$B$3:$B$45,0),MATCH(C72,BOPO!$F$2:$K$2,0))</f>
        <v>1.2805982109686636</v>
      </c>
      <c r="G72">
        <f>INDEX(NPL!$F$3:$J$45,MATCH(B72,NPL!$B$3:$B$45,0),MATCH(C72,NPL!$F$2:$J$2,0))</f>
        <v>914601.9</v>
      </c>
      <c r="H72">
        <f>INDEX('BANK SIZE'!$F$3:$J$45,MATCH(B72,'BANK SIZE'!$B$3:$B$45,0),MATCH(C72,'BANK SIZE'!$F$2:$J$2,0))</f>
        <v>103111325.90000001</v>
      </c>
    </row>
    <row r="73" spans="2:8">
      <c r="B73" t="s">
        <v>65</v>
      </c>
      <c r="C73">
        <v>2014</v>
      </c>
      <c r="D73" s="12">
        <f>INDEX(LDR!$F$3:$K$45,MATCH(B73,LDR!$B$3:$B$45,0),MATCH(C73,LDR!$F$2:$K$2,0))</f>
        <v>85.1</v>
      </c>
      <c r="E73">
        <f>INDEX(ROA!$F$3:$J$45,MATCH(B73,ROA!$B$3:$B$45,0),MATCH(C73,ROA!$F$2:$J$2,0))</f>
        <v>-1.71</v>
      </c>
      <c r="F73">
        <f>INDEX(BOPO!$F$3:$K$45,MATCH(B73,BOPO!$B$3:$B$45,0),MATCH(C73,BOPO!$F$2:$K$2,0))</f>
        <v>-0.50021264583280844</v>
      </c>
      <c r="G73">
        <f>INDEX(NPL!$F$3:$J$45,MATCH(B73,NPL!$B$3:$B$45,0),MATCH(C73,NPL!$F$2:$J$2,0))</f>
        <v>36839.1</v>
      </c>
      <c r="H73">
        <f>INDEX('BANK SIZE'!$F$3:$J$45,MATCH(B73,'BANK SIZE'!$B$3:$B$45,0),MATCH(C73,'BANK SIZE'!$F$2:$J$2,0))</f>
        <v>5200641.4000000004</v>
      </c>
    </row>
    <row r="74" spans="2:8">
      <c r="B74" t="s">
        <v>67</v>
      </c>
      <c r="C74">
        <v>2014</v>
      </c>
      <c r="D74" s="12">
        <f>INDEX(LDR!$F$3:$K$45,MATCH(B74,LDR!$B$3:$B$45,0),MATCH(C74,LDR!$F$2:$K$2,0))</f>
        <v>567.5</v>
      </c>
      <c r="E74">
        <f>INDEX(ROA!$F$3:$J$45,MATCH(B74,ROA!$B$3:$B$45,0),MATCH(C74,ROA!$F$2:$J$2,0))</f>
        <v>0.30099999999999999</v>
      </c>
      <c r="F74">
        <f>INDEX(BOPO!$F$3:$K$45,MATCH(B74,BOPO!$B$3:$B$45,0),MATCH(C74,BOPO!$F$2:$K$2,0))</f>
        <v>6.5956136445546862</v>
      </c>
      <c r="G74">
        <f>INDEX(NPL!$F$3:$J$45,MATCH(B74,NPL!$B$3:$B$45,0),MATCH(C74,NPL!$F$2:$J$2,0))</f>
        <v>25493.3</v>
      </c>
      <c r="H74">
        <f>INDEX('BANK SIZE'!$F$3:$J$45,MATCH(B74,'BANK SIZE'!$B$3:$B$45,0),MATCH(C74,'BANK SIZE'!$F$2:$J$2,0))</f>
        <v>6206517.0999999996</v>
      </c>
    </row>
    <row r="75" spans="2:8">
      <c r="B75" t="s">
        <v>69</v>
      </c>
      <c r="C75">
        <v>2014</v>
      </c>
      <c r="D75" s="12">
        <f>INDEX(LDR!$F$3:$K$45,MATCH(B75,LDR!$B$3:$B$45,0),MATCH(C75,LDR!$F$2:$K$2,0))</f>
        <v>89.2</v>
      </c>
      <c r="E75">
        <f>INDEX(ROA!$F$3:$J$45,MATCH(B75,ROA!$B$3:$B$45,0),MATCH(C75,ROA!$F$2:$J$2,0))</f>
        <v>1.1499999999999999</v>
      </c>
      <c r="F75">
        <f>INDEX(BOPO!$F$3:$K$45,MATCH(B75,BOPO!$B$3:$B$45,0),MATCH(C75,BOPO!$F$2:$K$2,0))</f>
        <v>2.9393282737178614</v>
      </c>
      <c r="G75">
        <f>INDEX(NPL!$F$3:$J$45,MATCH(B75,NPL!$B$3:$B$45,0),MATCH(C75,NPL!$F$2:$J$2,0))</f>
        <v>2319339.7999999998</v>
      </c>
      <c r="H75">
        <f>INDEX('BANK SIZE'!$F$3:$J$45,MATCH(B75,'BANK SIZE'!$B$3:$B$45,0),MATCH(C75,'BANK SIZE'!$F$2:$J$2,0))</f>
        <v>75861465.900000006</v>
      </c>
    </row>
    <row r="76" spans="2:8">
      <c r="B76" t="s">
        <v>71</v>
      </c>
      <c r="C76">
        <v>2014</v>
      </c>
      <c r="D76" s="12">
        <f>INDEX(LDR!$F$3:$K$45,MATCH(B76,LDR!$B$3:$B$45,0),MATCH(C76,LDR!$F$2:$K$2,0))</f>
        <v>83.2</v>
      </c>
      <c r="E76">
        <f>INDEX(ROA!$F$3:$J$45,MATCH(B76,ROA!$B$3:$B$45,0),MATCH(C76,ROA!$F$2:$J$2,0))</f>
        <v>2.12</v>
      </c>
      <c r="F76">
        <f>INDEX(BOPO!$F$3:$K$45,MATCH(B76,BOPO!$B$3:$B$45,0),MATCH(C76,BOPO!$F$2:$K$2,0))</f>
        <v>1.2417196460062327</v>
      </c>
      <c r="G76">
        <f>INDEX(NPL!$F$3:$J$45,MATCH(B76,NPL!$B$3:$B$45,0),MATCH(C76,NPL!$F$2:$J$2,0))</f>
        <v>868031.8</v>
      </c>
      <c r="H76">
        <f>INDEX('BANK SIZE'!$F$3:$J$45,MATCH(B76,'BANK SIZE'!$B$3:$B$45,0),MATCH(C76,'BANK SIZE'!$F$2:$J$2,0))</f>
        <v>37998124.100000001</v>
      </c>
    </row>
    <row r="77" spans="2:8">
      <c r="B77" t="s">
        <v>73</v>
      </c>
      <c r="C77">
        <v>2014</v>
      </c>
      <c r="D77" s="12">
        <f>INDEX(LDR!$F$3:$K$45,MATCH(B77,LDR!$B$3:$B$45,0),MATCH(C77,LDR!$F$2:$K$2,0))</f>
        <v>89.7</v>
      </c>
      <c r="E77">
        <f>INDEX(ROA!$F$3:$J$45,MATCH(B77,ROA!$B$3:$B$45,0),MATCH(C77,ROA!$F$2:$J$2,0))</f>
        <v>-3.33</v>
      </c>
      <c r="F77">
        <f>INDEX(BOPO!$F$3:$K$45,MATCH(B77,BOPO!$B$3:$B$45,0),MATCH(C77,BOPO!$F$2:$K$2,0))</f>
        <v>-0.61172401557539646</v>
      </c>
      <c r="G77">
        <f>INDEX(NPL!$F$3:$J$45,MATCH(B77,NPL!$B$3:$B$45,0),MATCH(C77,NPL!$F$2:$J$2,0))</f>
        <v>2318641.7999999998</v>
      </c>
      <c r="H77">
        <f>INDEX('BANK SIZE'!$F$3:$J$45,MATCH(B77,'BANK SIZE'!$B$3:$B$45,0),MATCH(C77,'BANK SIZE'!$F$2:$J$2,0))</f>
        <v>185354050.90000001</v>
      </c>
    </row>
    <row r="78" spans="2:8">
      <c r="B78" t="s">
        <v>75</v>
      </c>
      <c r="C78">
        <v>2014</v>
      </c>
      <c r="D78" s="12">
        <f>INDEX(LDR!$F$3:$K$45,MATCH(B78,LDR!$B$3:$B$45,0),MATCH(C78,LDR!$F$2:$K$2,0))</f>
        <v>93.4</v>
      </c>
      <c r="E78">
        <f>INDEX(ROA!$F$3:$J$45,MATCH(B78,ROA!$B$3:$B$45,0),MATCH(C78,ROA!$F$2:$J$2,0))</f>
        <v>-2.42</v>
      </c>
      <c r="F78">
        <f>INDEX(BOPO!$F$3:$K$45,MATCH(B78,BOPO!$B$3:$B$45,0),MATCH(C78,BOPO!$F$2:$K$2,0))</f>
        <v>-0.83906497393083845</v>
      </c>
      <c r="G78">
        <f>INDEX(NPL!$F$3:$J$45,MATCH(B78,NPL!$B$3:$B$45,0),MATCH(C78,NPL!$F$2:$J$2,0))</f>
        <v>47289.1</v>
      </c>
      <c r="H78">
        <f>INDEX('BANK SIZE'!$F$3:$J$45,MATCH(B78,'BANK SIZE'!$B$3:$B$45,0),MATCH(C78,'BANK SIZE'!$F$2:$J$2,0))</f>
        <v>20839060.800000001</v>
      </c>
    </row>
    <row r="79" spans="2:8">
      <c r="B79" t="s">
        <v>77</v>
      </c>
      <c r="C79">
        <v>2014</v>
      </c>
      <c r="D79" s="12">
        <f>INDEX(LDR!$F$3:$K$45,MATCH(B79,LDR!$B$3:$B$45,0),MATCH(C79,LDR!$F$2:$K$2,0))</f>
        <v>80.5</v>
      </c>
      <c r="E79">
        <f>INDEX(ROA!$F$3:$J$45,MATCH(B79,ROA!$B$3:$B$45,0),MATCH(C79,ROA!$F$2:$J$2,0))</f>
        <v>2.86</v>
      </c>
      <c r="F79">
        <f>INDEX(BOPO!$F$3:$K$45,MATCH(B79,BOPO!$B$3:$B$45,0),MATCH(C79,BOPO!$F$2:$K$2,0))</f>
        <v>1.1296601898307372</v>
      </c>
      <c r="G79">
        <f>INDEX(NPL!$F$3:$J$45,MATCH(B79,NPL!$B$3:$B$45,0),MATCH(C79,NPL!$F$2:$J$2,0))</f>
        <v>9079590.6999999993</v>
      </c>
      <c r="H79">
        <f>INDEX('BANK SIZE'!$F$3:$J$45,MATCH(B79,'BANK SIZE'!$B$3:$B$45,0),MATCH(C79,'BANK SIZE'!$F$2:$J$2,0))</f>
        <v>801985838.10000002</v>
      </c>
    </row>
    <row r="80" spans="2:8">
      <c r="B80" t="s">
        <v>79</v>
      </c>
      <c r="C80">
        <v>2014</v>
      </c>
      <c r="D80" s="12">
        <f>INDEX(LDR!$F$3:$K$45,MATCH(B80,LDR!$B$3:$B$45,0),MATCH(C80,LDR!$F$2:$K$2,0))</f>
        <v>88.1</v>
      </c>
      <c r="E80">
        <f>INDEX(ROA!$F$3:$J$45,MATCH(B80,ROA!$B$3:$B$45,0),MATCH(C80,ROA!$F$2:$J$2,0))</f>
        <v>1.0900000000000001</v>
      </c>
      <c r="F80">
        <f>INDEX(BOPO!$F$3:$K$45,MATCH(B80,BOPO!$B$3:$B$45,0),MATCH(C80,BOPO!$F$2:$K$2,0))</f>
        <v>1.636449786151575</v>
      </c>
      <c r="G80">
        <f>INDEX(NPL!$F$3:$J$45,MATCH(B80,NPL!$B$3:$B$45,0),MATCH(C80,NPL!$F$2:$J$2,0))</f>
        <v>219372</v>
      </c>
      <c r="H80">
        <f>INDEX('BANK SIZE'!$F$3:$J$45,MATCH(B80,'BANK SIZE'!$B$3:$B$45,0),MATCH(C80,'BANK SIZE'!$F$2:$J$2,0))</f>
        <v>6388318.2000000002</v>
      </c>
    </row>
    <row r="81" spans="2:8">
      <c r="B81" t="s">
        <v>81</v>
      </c>
      <c r="C81">
        <v>2014</v>
      </c>
      <c r="D81" s="12">
        <f>INDEX(LDR!$F$3:$K$45,MATCH(B81,LDR!$B$3:$B$45,0),MATCH(C81,LDR!$F$2:$K$2,0))</f>
        <v>81.3</v>
      </c>
      <c r="E81">
        <f>INDEX(ROA!$F$3:$J$45,MATCH(B81,ROA!$B$3:$B$45,0),MATCH(C81,ROA!$F$2:$J$2,0))</f>
        <v>1.17</v>
      </c>
      <c r="F81">
        <f>INDEX(BOPO!$F$3:$K$45,MATCH(B81,BOPO!$B$3:$B$45,0),MATCH(C81,BOPO!$F$2:$K$2,0))</f>
        <v>3.3958752227285656</v>
      </c>
      <c r="G81">
        <f>INDEX(NPL!$F$3:$J$45,MATCH(B81,NPL!$B$3:$B$45,0),MATCH(C81,NPL!$F$2:$J$2,0))</f>
        <v>403066.8</v>
      </c>
      <c r="H81">
        <f>INDEX('BANK SIZE'!$F$3:$J$45,MATCH(B81,'BANK SIZE'!$B$3:$B$45,0),MATCH(C81,'BANK SIZE'!$F$2:$J$2,0))</f>
        <v>21259592.699999999</v>
      </c>
    </row>
    <row r="82" spans="2:8">
      <c r="B82" t="s">
        <v>83</v>
      </c>
      <c r="C82">
        <v>2014</v>
      </c>
      <c r="D82" s="12">
        <f>INDEX(LDR!$F$3:$K$45,MATCH(B82,LDR!$B$3:$B$45,0),MATCH(C82,LDR!$F$2:$K$2,0))</f>
        <v>106.2</v>
      </c>
      <c r="E82">
        <f>INDEX(ROA!$F$3:$J$45,MATCH(B82,ROA!$B$3:$B$45,0),MATCH(C82,ROA!$F$2:$J$2,0))</f>
        <v>1.38</v>
      </c>
      <c r="F82">
        <f>INDEX(BOPO!$F$3:$K$45,MATCH(B82,BOPO!$B$3:$B$45,0),MATCH(C82,BOPO!$F$2:$K$2,0))</f>
        <v>0.90867693858134602</v>
      </c>
      <c r="G82">
        <f>INDEX(NPL!$F$3:$J$45,MATCH(B82,NPL!$B$3:$B$45,0),MATCH(C82,NPL!$F$2:$J$2,0))</f>
        <v>4650271.8</v>
      </c>
      <c r="H82">
        <f>INDEX('BANK SIZE'!$F$3:$J$45,MATCH(B82,'BANK SIZE'!$B$3:$B$45,0),MATCH(C82,'BANK SIZE'!$F$2:$J$2,0))</f>
        <v>144581850.40000001</v>
      </c>
    </row>
    <row r="83" spans="2:8">
      <c r="B83" t="s">
        <v>85</v>
      </c>
      <c r="C83">
        <v>2014</v>
      </c>
      <c r="D83" s="12">
        <f>INDEX(LDR!$F$3:$K$45,MATCH(B83,LDR!$B$3:$B$45,0),MATCH(C83,LDR!$F$2:$K$2,0))</f>
        <v>96.5</v>
      </c>
      <c r="E83">
        <f>INDEX(ROA!$F$3:$J$45,MATCH(B83,ROA!$B$3:$B$45,0),MATCH(C83,ROA!$F$2:$J$2,0))</f>
        <v>2.2000000000000002</v>
      </c>
      <c r="F83">
        <f>INDEX(BOPO!$F$3:$K$45,MATCH(B83,BOPO!$B$3:$B$45,0),MATCH(C83,BOPO!$F$2:$K$2,0))</f>
        <v>2.2887122473697916</v>
      </c>
      <c r="G83">
        <f>INDEX(NPL!$F$3:$J$45,MATCH(B83,NPL!$B$3:$B$45,0),MATCH(C83,NPL!$F$2:$J$2,0))</f>
        <v>364601.8</v>
      </c>
      <c r="H83">
        <f>INDEX('BANK SIZE'!$F$3:$J$45,MATCH(B83,'BANK SIZE'!$B$3:$B$45,0),MATCH(C83,'BANK SIZE'!$F$2:$J$2,0))</f>
        <v>75059377.299999997</v>
      </c>
    </row>
    <row r="84" spans="2:8">
      <c r="B84" t="s">
        <v>87</v>
      </c>
      <c r="C84">
        <v>2014</v>
      </c>
      <c r="D84" s="12">
        <f>INDEX(LDR!$F$3:$K$45,MATCH(B84,LDR!$B$3:$B$45,0),MATCH(C84,LDR!$F$2:$K$2,0))</f>
        <v>70.099999999999994</v>
      </c>
      <c r="E84">
        <f>INDEX(ROA!$F$3:$J$45,MATCH(B84,ROA!$B$3:$B$45,0),MATCH(C84,ROA!$F$2:$J$2,0))</f>
        <v>0.56000000000000005</v>
      </c>
      <c r="F84">
        <f>INDEX(BOPO!$F$3:$K$45,MATCH(B84,BOPO!$B$3:$B$45,0),MATCH(C84,BOPO!$F$2:$K$2,0))</f>
        <v>2.6461742294417308</v>
      </c>
      <c r="G84">
        <f>INDEX(NPL!$F$3:$J$45,MATCH(B84,NPL!$B$3:$B$45,0),MATCH(C84,NPL!$F$2:$J$2,0))</f>
        <v>605810.6</v>
      </c>
      <c r="H84">
        <f>INDEX('BANK SIZE'!$F$3:$J$45,MATCH(B84,'BANK SIZE'!$B$3:$B$45,0),MATCH(C84,'BANK SIZE'!$F$2:$J$2,0))</f>
        <v>21364926.199999999</v>
      </c>
    </row>
    <row r="85" spans="2:8">
      <c r="B85" t="s">
        <v>89</v>
      </c>
      <c r="C85">
        <v>2014</v>
      </c>
      <c r="D85" s="12">
        <f>INDEX(LDR!$F$3:$K$45,MATCH(B85,LDR!$B$3:$B$45,0),MATCH(C85,LDR!$F$2:$K$2,0))</f>
        <v>98.9</v>
      </c>
      <c r="E85">
        <f>INDEX(ROA!$F$3:$J$45,MATCH(B85,ROA!$B$3:$B$45,0),MATCH(C85,ROA!$F$2:$J$2,0))</f>
        <v>1.77</v>
      </c>
      <c r="F85">
        <f>INDEX(BOPO!$F$3:$K$45,MATCH(B85,BOPO!$B$3:$B$45,0),MATCH(C85,BOPO!$F$2:$K$2,0))</f>
        <v>1.3323194010874468</v>
      </c>
      <c r="G85">
        <f>INDEX(NPL!$F$3:$J$45,MATCH(B85,NPL!$B$3:$B$45,0),MATCH(C85,NPL!$F$2:$J$2,0))</f>
        <v>288362.59999999998</v>
      </c>
      <c r="H85">
        <f>INDEX('BANK SIZE'!$F$3:$J$45,MATCH(B85,'BANK SIZE'!$B$3:$B$45,0),MATCH(C85,'BANK SIZE'!$F$2:$J$2,0))</f>
        <v>16432809.800000001</v>
      </c>
    </row>
    <row r="86" spans="2:8">
      <c r="B86" t="s">
        <v>91</v>
      </c>
      <c r="C86">
        <v>2014</v>
      </c>
      <c r="D86" s="12">
        <f>INDEX(LDR!$F$3:$K$45,MATCH(B86,LDR!$B$3:$B$45,0),MATCH(C86,LDR!$F$2:$K$2,0))</f>
        <v>83</v>
      </c>
      <c r="E86">
        <f>INDEX(ROA!$F$3:$J$45,MATCH(B86,ROA!$B$3:$B$45,0),MATCH(C86,ROA!$F$2:$J$2,0))</f>
        <v>1.92</v>
      </c>
      <c r="F86">
        <f>INDEX(BOPO!$F$3:$K$45,MATCH(B86,BOPO!$B$3:$B$45,0),MATCH(C86,BOPO!$F$2:$K$2,0))</f>
        <v>1.5108428890145251</v>
      </c>
      <c r="G86">
        <f>INDEX(NPL!$F$3:$J$45,MATCH(B86,NPL!$B$3:$B$45,0),MATCH(C86,NPL!$F$2:$J$2,0))</f>
        <v>75089.899999999994</v>
      </c>
      <c r="H86">
        <f>INDEX('BANK SIZE'!$F$3:$J$45,MATCH(B86,'BANK SIZE'!$B$3:$B$45,0),MATCH(C86,'BANK SIZE'!$F$2:$J$2,0))</f>
        <v>2691134.3</v>
      </c>
    </row>
    <row r="87" spans="2:8">
      <c r="B87" t="s">
        <v>93</v>
      </c>
      <c r="C87">
        <v>2014</v>
      </c>
      <c r="D87" s="12">
        <f>INDEX(LDR!$F$3:$K$45,MATCH(B87,LDR!$B$3:$B$45,0),MATCH(C87,LDR!$F$2:$K$2,0))</f>
        <v>79.7</v>
      </c>
      <c r="E87">
        <f>INDEX(ROA!$F$3:$J$45,MATCH(B87,ROA!$B$3:$B$45,0),MATCH(C87,ROA!$F$2:$J$2,0))</f>
        <v>-5.99</v>
      </c>
      <c r="F87">
        <f>INDEX(BOPO!$F$3:$K$45,MATCH(B87,BOPO!$B$3:$B$45,0),MATCH(C87,BOPO!$F$2:$K$2,0))</f>
        <v>-0.92318932179193935</v>
      </c>
      <c r="G87">
        <f>INDEX(NPL!$F$3:$J$45,MATCH(B87,NPL!$B$3:$B$45,0),MATCH(C87,NPL!$F$2:$J$2,0))</f>
        <v>456410.9</v>
      </c>
      <c r="H87">
        <f>INDEX('BANK SIZE'!$F$3:$J$45,MATCH(B87,'BANK SIZE'!$B$3:$B$45,0),MATCH(C87,'BANK SIZE'!$F$2:$J$2,0))</f>
        <v>9040877.5999999996</v>
      </c>
    </row>
    <row r="88" spans="2:8">
      <c r="B88" t="s">
        <v>6</v>
      </c>
      <c r="C88">
        <v>2015</v>
      </c>
      <c r="D88" s="12">
        <f>INDEX(LDR!$F$3:$K$45,MATCH(B88,LDR!$B$3:$B$45,0),MATCH(C88,LDR!$F$2:$K$2,0))</f>
        <v>82.3</v>
      </c>
      <c r="E88">
        <f>INDEX(ROA!$F$3:$J$45,MATCH(B88,ROA!$B$3:$B$45,0),MATCH(C88,ROA!$F$2:$J$2,0))</f>
        <v>0.98699999999999999</v>
      </c>
      <c r="F88">
        <f>INDEX(BOPO!$F$3:$K$45,MATCH(B88,BOPO!$B$3:$B$45,0),MATCH(C88,BOPO!$F$2:$K$2,0))</f>
        <v>2.1030233841317849</v>
      </c>
      <c r="G88">
        <f>INDEX(NPL!$F$3:$J$45,MATCH(B88,NPL!$B$3:$B$45,0),MATCH(C88,NPL!$F$2:$J$2,0))</f>
        <v>33489.199999999997</v>
      </c>
      <c r="H88">
        <f>INDEX('BANK SIZE'!$F$3:$J$45,MATCH(B88,'BANK SIZE'!$B$3:$B$45,0),MATCH(C88,'BANK SIZE'!$F$2:$J$2,0))</f>
        <v>6567310.5</v>
      </c>
    </row>
    <row r="89" spans="2:8">
      <c r="B89" t="s">
        <v>11</v>
      </c>
      <c r="C89">
        <v>2015</v>
      </c>
      <c r="D89" s="12">
        <f>INDEX(LDR!$F$3:$K$45,MATCH(B89,LDR!$B$3:$B$45,0),MATCH(C89,LDR!$F$2:$K$2,0))</f>
        <v>73.5</v>
      </c>
      <c r="E89">
        <f>INDEX(ROA!$F$3:$J$45,MATCH(B89,ROA!$B$3:$B$45,0),MATCH(C89,ROA!$F$2:$J$2,0))</f>
        <v>1.3</v>
      </c>
      <c r="F89">
        <f>INDEX(BOPO!$F$3:$K$45,MATCH(B89,BOPO!$B$3:$B$45,0),MATCH(C89,BOPO!$F$2:$K$2,0))</f>
        <v>1.620764352539819</v>
      </c>
      <c r="G89">
        <f>INDEX(NPL!$F$3:$J$45,MATCH(B89,NPL!$B$3:$B$45,0),MATCH(C89,NPL!$F$2:$J$2,0))</f>
        <v>37826.300000000003</v>
      </c>
      <c r="H89">
        <f>INDEX('BANK SIZE'!$F$3:$J$45,MATCH(B89,'BANK SIZE'!$B$3:$B$45,0),MATCH(C89,'BANK SIZE'!$F$2:$J$2,0))</f>
        <v>1974429.1</v>
      </c>
    </row>
    <row r="90" spans="2:8">
      <c r="B90" t="s">
        <v>13</v>
      </c>
      <c r="C90">
        <v>2015</v>
      </c>
      <c r="D90" s="12">
        <f>INDEX(LDR!$F$3:$K$45,MATCH(B90,LDR!$B$3:$B$45,0),MATCH(C90,LDR!$F$2:$K$2,0))</f>
        <v>97.7</v>
      </c>
      <c r="E90">
        <f>INDEX(ROA!$F$3:$J$45,MATCH(B90,ROA!$B$3:$B$45,0),MATCH(C90,ROA!$F$2:$J$2,0))</f>
        <v>1.38</v>
      </c>
      <c r="F90">
        <f>INDEX(BOPO!$F$3:$K$45,MATCH(B90,BOPO!$B$3:$B$45,0),MATCH(C90,BOPO!$F$2:$K$2,0))</f>
        <v>1.2885510271488554</v>
      </c>
      <c r="G90">
        <f>INDEX(NPL!$F$3:$J$45,MATCH(B90,NPL!$B$3:$B$45,0),MATCH(C90,NPL!$F$2:$J$2,0))</f>
        <v>2933134.5</v>
      </c>
      <c r="H90">
        <f>INDEX('BANK SIZE'!$F$3:$J$45,MATCH(B90,'BANK SIZE'!$B$3:$B$45,0),MATCH(C90,'BANK SIZE'!$F$2:$J$2,0))</f>
        <v>183121759.40000001</v>
      </c>
    </row>
    <row r="91" spans="2:8">
      <c r="B91" t="s">
        <v>15</v>
      </c>
      <c r="C91">
        <v>2015</v>
      </c>
      <c r="D91" s="12">
        <f>INDEX(LDR!$F$3:$K$45,MATCH(B91,LDR!$B$3:$B$45,0),MATCH(C91,LDR!$F$2:$K$2,0))</f>
        <v>75.8</v>
      </c>
      <c r="E91">
        <f>INDEX(ROA!$F$3:$J$45,MATCH(B91,ROA!$B$3:$B$45,0),MATCH(C91,ROA!$F$2:$J$2,0))</f>
        <v>8.7999999999999995E-2</v>
      </c>
      <c r="F91">
        <f>INDEX(BOPO!$F$3:$K$45,MATCH(B91,BOPO!$B$3:$B$45,0),MATCH(C91,BOPO!$F$2:$K$2,0))</f>
        <v>22.196876061120545</v>
      </c>
      <c r="G91">
        <f>INDEX(NPL!$F$3:$J$45,MATCH(B91,NPL!$B$3:$B$45,0),MATCH(C91,NPL!$F$2:$J$2,0))</f>
        <v>48281.3</v>
      </c>
      <c r="H91">
        <f>INDEX('BANK SIZE'!$F$3:$J$45,MATCH(B91,'BANK SIZE'!$B$3:$B$45,0),MATCH(C91,'BANK SIZE'!$F$2:$J$2,0))</f>
        <v>4217396.0999999996</v>
      </c>
    </row>
    <row r="92" spans="2:8">
      <c r="B92" t="s">
        <v>17</v>
      </c>
      <c r="C92">
        <v>2015</v>
      </c>
      <c r="D92" s="12">
        <f>INDEX(LDR!$F$3:$K$45,MATCH(B92,LDR!$B$3:$B$45,0),MATCH(C92,LDR!$F$2:$K$2,0))</f>
        <v>79.5</v>
      </c>
      <c r="E92">
        <f>INDEX(ROA!$F$3:$J$45,MATCH(B92,ROA!$B$3:$B$45,0),MATCH(C92,ROA!$F$2:$J$2,0))</f>
        <v>0.28000000000000003</v>
      </c>
      <c r="F92">
        <f>INDEX(BOPO!$F$3:$K$45,MATCH(B92,BOPO!$B$3:$B$45,0),MATCH(C92,BOPO!$F$2:$K$2,0))</f>
        <v>9.309167578339677</v>
      </c>
      <c r="G92">
        <f>INDEX(NPL!$F$3:$J$45,MATCH(B92,NPL!$B$3:$B$45,0),MATCH(C92,NPL!$F$2:$J$2,0))</f>
        <v>404571.7</v>
      </c>
      <c r="H92">
        <f>INDEX('BANK SIZE'!$F$3:$J$45,MATCH(B92,'BANK SIZE'!$B$3:$B$45,0),MATCH(C92,'BANK SIZE'!$F$2:$J$2,0))</f>
        <v>25119416.300000001</v>
      </c>
    </row>
    <row r="93" spans="2:8">
      <c r="B93" t="s">
        <v>19</v>
      </c>
      <c r="C93">
        <v>2015</v>
      </c>
      <c r="D93" s="12">
        <f>INDEX(LDR!$F$3:$K$45,MATCH(B93,LDR!$B$3:$B$45,0),MATCH(C93,LDR!$F$2:$K$2,0))</f>
        <v>73.900000000000006</v>
      </c>
      <c r="E93">
        <f>INDEX(ROA!$F$3:$J$45,MATCH(B93,ROA!$B$3:$B$45,0),MATCH(C93,ROA!$F$2:$J$2,0))</f>
        <v>-3.23</v>
      </c>
      <c r="F93">
        <f>INDEX(BOPO!$F$3:$K$45,MATCH(B93,BOPO!$B$3:$B$45,0),MATCH(C93,BOPO!$F$2:$K$2,0))</f>
        <v>-1.4885932091758802</v>
      </c>
      <c r="G93">
        <f>INDEX(NPL!$F$3:$J$45,MATCH(B93,NPL!$B$3:$B$45,0),MATCH(C93,NPL!$F$2:$J$2,0))</f>
        <v>89513.1</v>
      </c>
      <c r="H93">
        <f>INDEX('BANK SIZE'!$F$3:$J$45,MATCH(B93,'BANK SIZE'!$B$3:$B$45,0),MATCH(C93,'BANK SIZE'!$F$2:$J$2,0))</f>
        <v>745651.9</v>
      </c>
    </row>
    <row r="94" spans="2:8">
      <c r="B94" t="s">
        <v>21</v>
      </c>
      <c r="C94">
        <v>2015</v>
      </c>
      <c r="D94" s="12">
        <f>INDEX(LDR!$F$3:$K$45,MATCH(B94,LDR!$B$3:$B$45,0),MATCH(C94,LDR!$F$2:$K$2,0))</f>
        <v>84.8</v>
      </c>
      <c r="E94">
        <f>INDEX(ROA!$F$3:$J$45,MATCH(B94,ROA!$B$3:$B$45,0),MATCH(C94,ROA!$F$2:$J$2,0))</f>
        <v>0.95099999999999996</v>
      </c>
      <c r="F94">
        <f>INDEX(BOPO!$F$3:$K$45,MATCH(B94,BOPO!$B$3:$B$45,0),MATCH(C94,BOPO!$F$2:$K$2,0))</f>
        <v>1.9526352771112505</v>
      </c>
      <c r="G94">
        <f>INDEX(NPL!$F$3:$J$45,MATCH(B94,NPL!$B$3:$B$45,0),MATCH(C94,NPL!$F$2:$J$2,0))</f>
        <v>1875484.5</v>
      </c>
      <c r="H94">
        <f>INDEX('BANK SIZE'!$F$3:$J$45,MATCH(B94,'BANK SIZE'!$B$3:$B$45,0),MATCH(C94,'BANK SIZE'!$F$2:$J$2,0))</f>
        <v>94367130.400000006</v>
      </c>
    </row>
    <row r="95" spans="2:8">
      <c r="B95" t="s">
        <v>23</v>
      </c>
      <c r="C95">
        <v>2015</v>
      </c>
      <c r="D95" s="12">
        <f>INDEX(LDR!$F$3:$K$45,MATCH(B95,LDR!$B$3:$B$45,0),MATCH(C95,LDR!$F$2:$K$2,0))</f>
        <v>24.1</v>
      </c>
      <c r="E95">
        <f>INDEX(ROA!$F$3:$J$45,MATCH(B95,ROA!$B$3:$B$45,0),MATCH(C95,ROA!$F$2:$J$2,0))</f>
        <v>0.66800000000000004</v>
      </c>
      <c r="F95">
        <f>INDEX(BOPO!$F$3:$K$45,MATCH(B95,BOPO!$B$3:$B$45,0),MATCH(C95,BOPO!$F$2:$K$2,0))</f>
        <v>2.0204348119130731</v>
      </c>
      <c r="G95">
        <f>INDEX(NPL!$F$3:$J$45,MATCH(B95,NPL!$B$3:$B$45,0),MATCH(C95,NPL!$F$2:$J$2,0))</f>
        <v>47654.3</v>
      </c>
      <c r="H95">
        <f>INDEX('BANK SIZE'!$F$3:$J$45,MATCH(B95,'BANK SIZE'!$B$3:$B$45,0),MATCH(C95,'BANK SIZE'!$F$2:$J$2,0))</f>
        <v>12159278</v>
      </c>
    </row>
    <row r="96" spans="2:8">
      <c r="B96" t="s">
        <v>25</v>
      </c>
      <c r="C96">
        <v>2015</v>
      </c>
      <c r="D96" s="12">
        <f>INDEX(LDR!$F$3:$K$45,MATCH(B96,LDR!$B$3:$B$45,0),MATCH(C96,LDR!$F$2:$K$2,0))</f>
        <v>81.900000000000006</v>
      </c>
      <c r="E96">
        <f>INDEX(ROA!$F$3:$J$45,MATCH(B96,ROA!$B$3:$B$45,0),MATCH(C96,ROA!$F$2:$J$2,0))</f>
        <v>3.17</v>
      </c>
      <c r="F96">
        <f>INDEX(BOPO!$F$3:$K$45,MATCH(B96,BOPO!$B$3:$B$45,0),MATCH(C96,BOPO!$F$2:$K$2,0))</f>
        <v>0.87913628184229919</v>
      </c>
      <c r="G96">
        <f>INDEX(NPL!$F$3:$J$45,MATCH(B96,NPL!$B$3:$B$45,0),MATCH(C96,NPL!$F$2:$J$2,0))</f>
        <v>2801273.7</v>
      </c>
      <c r="H96">
        <f>INDEX('BANK SIZE'!$F$3:$J$45,MATCH(B96,'BANK SIZE'!$B$3:$B$45,0),MATCH(C96,'BANK SIZE'!$F$2:$J$2,0))</f>
        <v>594376727.89999998</v>
      </c>
    </row>
    <row r="97" spans="2:8">
      <c r="B97" t="s">
        <v>27</v>
      </c>
      <c r="C97">
        <v>2015</v>
      </c>
      <c r="D97" s="12">
        <f>INDEX(LDR!$F$3:$K$45,MATCH(B97,LDR!$B$3:$B$45,0),MATCH(C97,LDR!$F$2:$K$2,0))</f>
        <v>84.8</v>
      </c>
      <c r="E97">
        <f>INDEX(ROA!$F$3:$J$45,MATCH(B97,ROA!$B$3:$B$45,0),MATCH(C97,ROA!$F$2:$J$2,0))</f>
        <v>0.311</v>
      </c>
      <c r="F97">
        <f>INDEX(BOPO!$F$3:$K$45,MATCH(B97,BOPO!$B$3:$B$45,0),MATCH(C97,BOPO!$F$2:$K$2,0))</f>
        <v>4.7084525963035349</v>
      </c>
      <c r="G97">
        <f>INDEX(NPL!$F$3:$J$45,MATCH(B97,NPL!$B$3:$B$45,0),MATCH(C97,NPL!$F$2:$J$2,0))</f>
        <v>135890.9</v>
      </c>
      <c r="H97">
        <f>INDEX('BANK SIZE'!$F$3:$J$45,MATCH(B97,'BANK SIZE'!$B$3:$B$45,0),MATCH(C97,'BANK SIZE'!$F$2:$J$2,0))</f>
        <v>10089188.199999999</v>
      </c>
    </row>
    <row r="98" spans="2:8">
      <c r="B98" t="s">
        <v>29</v>
      </c>
      <c r="C98">
        <v>2015</v>
      </c>
      <c r="D98" s="12">
        <f>INDEX(LDR!$F$3:$K$45,MATCH(B98,LDR!$B$3:$B$45,0),MATCH(C98,LDR!$F$2:$K$2,0))</f>
        <v>93.5</v>
      </c>
      <c r="E98">
        <f>INDEX(ROA!$F$3:$J$45,MATCH(B98,ROA!$B$3:$B$45,0),MATCH(C98,ROA!$F$2:$J$2,0))</f>
        <v>1.1299999999999999</v>
      </c>
      <c r="F98">
        <f>INDEX(BOPO!$F$3:$K$45,MATCH(B98,BOPO!$B$3:$B$45,0),MATCH(C98,BOPO!$F$2:$K$2,0))</f>
        <v>2.107651758141655</v>
      </c>
      <c r="G98">
        <f>INDEX(NPL!$F$3:$J$45,MATCH(B98,NPL!$B$3:$B$45,0),MATCH(C98,NPL!$F$2:$J$2,0))</f>
        <v>6639492.2000000002</v>
      </c>
      <c r="H98">
        <f>INDEX('BANK SIZE'!$F$3:$J$45,MATCH(B98,'BANK SIZE'!$B$3:$B$45,0),MATCH(C98,'BANK SIZE'!$F$2:$J$2,0))</f>
        <v>238850842.5</v>
      </c>
    </row>
    <row r="99" spans="2:8">
      <c r="B99" t="s">
        <v>31</v>
      </c>
      <c r="C99">
        <v>2015</v>
      </c>
      <c r="D99" s="12">
        <f>INDEX(LDR!$F$3:$K$45,MATCH(B99,LDR!$B$3:$B$45,0),MATCH(C99,LDR!$F$2:$K$2,0))</f>
        <v>107</v>
      </c>
      <c r="E99">
        <f>INDEX(ROA!$F$3:$J$45,MATCH(B99,ROA!$B$3:$B$45,0),MATCH(C99,ROA!$F$2:$J$2,0))</f>
        <v>1.77</v>
      </c>
      <c r="F99">
        <f>INDEX(BOPO!$F$3:$K$45,MATCH(B99,BOPO!$B$3:$B$45,0),MATCH(C99,BOPO!$F$2:$K$2,0))</f>
        <v>1.6720217351019504</v>
      </c>
      <c r="G99">
        <f>INDEX(NPL!$F$3:$J$45,MATCH(B99,NPL!$B$3:$B$45,0),MATCH(C99,NPL!$F$2:$J$2,0))</f>
        <v>3380250.5</v>
      </c>
      <c r="H99">
        <f>INDEX('BANK SIZE'!$F$3:$J$45,MATCH(B99,'BANK SIZE'!$B$3:$B$45,0),MATCH(C99,'BANK SIZE'!$F$2:$J$2,0))</f>
        <v>188058664.30000001</v>
      </c>
    </row>
    <row r="100" spans="2:8">
      <c r="B100" t="s">
        <v>33</v>
      </c>
      <c r="C100">
        <v>2015</v>
      </c>
      <c r="D100" s="12">
        <f>INDEX(LDR!$F$3:$K$45,MATCH(B100,LDR!$B$3:$B$45,0),MATCH(C100,LDR!$F$2:$K$2,0))</f>
        <v>75.7</v>
      </c>
      <c r="E100">
        <f>INDEX(ROA!$F$3:$J$45,MATCH(B100,ROA!$B$3:$B$45,0),MATCH(C100,ROA!$F$2:$J$2,0))</f>
        <v>0.67700000000000005</v>
      </c>
      <c r="F100">
        <f>INDEX(BOPO!$F$3:$K$45,MATCH(B100,BOPO!$B$3:$B$45,0),MATCH(C100,BOPO!$F$2:$K$2,0))</f>
        <v>3.2947713549895039</v>
      </c>
      <c r="G100">
        <f>INDEX(NPL!$F$3:$J$45,MATCH(B100,NPL!$B$3:$B$45,0),MATCH(C100,NPL!$F$2:$J$2,0))</f>
        <v>8469.7999999999993</v>
      </c>
      <c r="H100">
        <f>INDEX('BANK SIZE'!$F$3:$J$45,MATCH(B100,'BANK SIZE'!$B$3:$B$45,0),MATCH(C100,'BANK SIZE'!$F$2:$J$2,0))</f>
        <v>2073683.4</v>
      </c>
    </row>
    <row r="101" spans="2:8">
      <c r="B101" t="s">
        <v>35</v>
      </c>
      <c r="C101">
        <v>2015</v>
      </c>
      <c r="D101" s="12">
        <f>INDEX(LDR!$F$3:$K$45,MATCH(B101,LDR!$B$3:$B$45,0),MATCH(C101,LDR!$F$2:$K$2,0))</f>
        <v>86.9</v>
      </c>
      <c r="E101">
        <f>INDEX(ROA!$F$3:$J$45,MATCH(B101,ROA!$B$3:$B$45,0),MATCH(C101,ROA!$F$2:$J$2,0))</f>
        <v>0.34100000000000003</v>
      </c>
      <c r="F101">
        <f>INDEX(BOPO!$F$3:$K$45,MATCH(B101,BOPO!$B$3:$B$45,0),MATCH(C101,BOPO!$F$2:$K$2,0))</f>
        <v>9.6432261271776234</v>
      </c>
      <c r="G101">
        <f>INDEX(NPL!$F$3:$J$45,MATCH(B101,NPL!$B$3:$B$45,0),MATCH(C101,NPL!$F$2:$J$2,0))</f>
        <v>106905.8</v>
      </c>
      <c r="H101">
        <f>INDEX('BANK SIZE'!$F$3:$J$45,MATCH(B101,'BANK SIZE'!$B$3:$B$45,0),MATCH(C101,'BANK SIZE'!$F$2:$J$2,0))</f>
        <v>2079048.2</v>
      </c>
    </row>
    <row r="102" spans="2:8">
      <c r="B102" s="43" t="s">
        <v>36</v>
      </c>
      <c r="C102">
        <v>2015</v>
      </c>
      <c r="D102" s="12">
        <f>INDEX(LDR!$F$3:$K$45,MATCH(B102,LDR!$B$3:$B$45,0),MATCH(C102,LDR!$F$2:$K$2,0))</f>
        <v>0</v>
      </c>
      <c r="E102" t="e">
        <f>INDEX(ROA!$F$3:$J$45,MATCH(B102,ROA!$B$3:$B$45,0),MATCH(C102,ROA!$F$2:$J$2,0))</f>
        <v>#N/A</v>
      </c>
      <c r="F102" t="e">
        <f>INDEX(BOPO!$F$3:$K$45,MATCH(B102,BOPO!$B$3:$B$45,0),MATCH(C102,BOPO!$F$2:$K$2,0))</f>
        <v>#N/A</v>
      </c>
      <c r="G102" t="e">
        <f>INDEX(NPL!$F$3:$J$45,MATCH(B102,NPL!$B$3:$B$45,0),MATCH(C102,NPL!$F$2:$J$2,0))</f>
        <v>#N/A</v>
      </c>
      <c r="H102" t="e">
        <f>INDEX('BANK SIZE'!$F$3:$J$45,MATCH(B102,'BANK SIZE'!$B$3:$B$45,0),MATCH(C102,'BANK SIZE'!$F$2:$J$2,0))</f>
        <v>#N/A</v>
      </c>
    </row>
    <row r="103" spans="2:8">
      <c r="B103" t="s">
        <v>39</v>
      </c>
      <c r="C103">
        <v>2015</v>
      </c>
      <c r="D103" s="12">
        <f>INDEX(LDR!$F$3:$K$45,MATCH(B103,LDR!$B$3:$B$45,0),MATCH(C103,LDR!$F$2:$K$2,0))</f>
        <v>83.2</v>
      </c>
      <c r="E103">
        <f>INDEX(ROA!$F$3:$J$45,MATCH(B103,ROA!$B$3:$B$45,0),MATCH(C103,ROA!$F$2:$J$2,0))</f>
        <v>0.52500000000000002</v>
      </c>
      <c r="F103">
        <f>INDEX(BOPO!$F$3:$K$45,MATCH(B103,BOPO!$B$3:$B$45,0),MATCH(C103,BOPO!$F$2:$K$2,0))</f>
        <v>4.6638329867027242</v>
      </c>
      <c r="G103">
        <f>INDEX(NPL!$F$3:$J$45,MATCH(B103,NPL!$B$3:$B$45,0),MATCH(C103,NPL!$F$2:$J$2,0))</f>
        <v>3062</v>
      </c>
      <c r="H103">
        <f>INDEX('BANK SIZE'!$F$3:$J$45,MATCH(B103,'BANK SIZE'!$B$3:$B$45,0),MATCH(C103,'BANK SIZE'!$F$2:$J$2,0))</f>
        <v>2081536.9</v>
      </c>
    </row>
    <row r="104" spans="2:8">
      <c r="B104" t="s">
        <v>41</v>
      </c>
      <c r="C104">
        <v>2015</v>
      </c>
      <c r="D104" s="12">
        <f>INDEX(LDR!$F$3:$K$45,MATCH(B104,LDR!$B$3:$B$45,0),MATCH(C104,LDR!$F$2:$K$2,0))</f>
        <v>87.8</v>
      </c>
      <c r="E104">
        <f>INDEX(ROA!$F$3:$J$45,MATCH(B104,ROA!$B$3:$B$45,0),MATCH(C104,ROA!$F$2:$J$2,0))</f>
        <v>1.67</v>
      </c>
      <c r="F104">
        <f>INDEX(BOPO!$F$3:$K$45,MATCH(B104,BOPO!$B$3:$B$45,0),MATCH(C104,BOPO!$F$2:$K$2,0))</f>
        <v>1.47761143742146</v>
      </c>
      <c r="G104">
        <f>INDEX(NPL!$F$3:$J$45,MATCH(B104,NPL!$B$3:$B$45,0),MATCH(C104,NPL!$F$2:$J$2,0))</f>
        <v>15517069.300000001</v>
      </c>
      <c r="H104">
        <f>INDEX('BANK SIZE'!$F$3:$J$45,MATCH(B104,'BANK SIZE'!$B$3:$B$45,0),MATCH(C104,'BANK SIZE'!$F$2:$J$2,0))</f>
        <v>910069469.10000002</v>
      </c>
    </row>
    <row r="105" spans="2:8">
      <c r="B105" t="s">
        <v>43</v>
      </c>
      <c r="C105">
        <v>2015</v>
      </c>
      <c r="D105" s="12">
        <f>INDEX(LDR!$F$3:$K$45,MATCH(B105,LDR!$B$3:$B$45,0),MATCH(C105,LDR!$F$2:$K$2,0))</f>
        <v>91.1</v>
      </c>
      <c r="E105">
        <f>INDEX(ROA!$F$3:$J$45,MATCH(B105,ROA!$B$3:$B$45,0),MATCH(C105,ROA!$F$2:$J$2,0))</f>
        <v>1.24</v>
      </c>
      <c r="F105">
        <f>INDEX(BOPO!$F$3:$K$45,MATCH(B105,BOPO!$B$3:$B$45,0),MATCH(C105,BOPO!$F$2:$K$2,0))</f>
        <v>1.8856562620407484</v>
      </c>
      <c r="G105">
        <f>INDEX(NPL!$F$3:$J$45,MATCH(B105,NPL!$B$3:$B$45,0),MATCH(C105,NPL!$F$2:$J$2,0))</f>
        <v>20759.400000000001</v>
      </c>
      <c r="H105">
        <f>INDEX('BANK SIZE'!$F$3:$J$45,MATCH(B105,'BANK SIZE'!$B$3:$B$45,0),MATCH(C105,'BANK SIZE'!$F$2:$J$2,0))</f>
        <v>5343972</v>
      </c>
    </row>
    <row r="106" spans="2:8">
      <c r="B106" t="s">
        <v>45</v>
      </c>
      <c r="C106">
        <v>2015</v>
      </c>
      <c r="D106" s="12">
        <f>INDEX(LDR!$F$3:$K$45,MATCH(B106,LDR!$B$3:$B$45,0),MATCH(C106,LDR!$F$2:$K$2,0))</f>
        <v>82.6</v>
      </c>
      <c r="E106">
        <f>INDEX(ROA!$F$3:$J$45,MATCH(B106,ROA!$B$3:$B$45,0),MATCH(C106,ROA!$F$2:$J$2,0))</f>
        <v>1.24</v>
      </c>
      <c r="F106">
        <f>INDEX(BOPO!$F$3:$K$45,MATCH(B106,BOPO!$B$3:$B$45,0),MATCH(C106,BOPO!$F$2:$K$2,0))</f>
        <v>1.0185912313263872</v>
      </c>
      <c r="G106">
        <f>INDEX(NPL!$F$3:$J$45,MATCH(B106,NPL!$B$3:$B$45,0),MATCH(C106,NPL!$F$2:$J$2,0))</f>
        <v>861254.2</v>
      </c>
      <c r="H106">
        <f>INDEX('BANK SIZE'!$F$3:$J$45,MATCH(B106,'BANK SIZE'!$B$3:$B$45,0),MATCH(C106,'BANK SIZE'!$F$2:$J$2,0))</f>
        <v>47306268.5</v>
      </c>
    </row>
    <row r="107" spans="2:8">
      <c r="B107" t="s">
        <v>47</v>
      </c>
      <c r="C107">
        <v>2015</v>
      </c>
      <c r="D107" s="12">
        <f>INDEX(LDR!$F$3:$K$45,MATCH(B107,LDR!$B$3:$B$45,0),MATCH(C107,LDR!$F$2:$K$2,0))</f>
        <v>93.4</v>
      </c>
      <c r="E107">
        <f>INDEX(ROA!$F$3:$J$45,MATCH(B107,ROA!$B$3:$B$45,0),MATCH(C107,ROA!$F$2:$J$2,0))</f>
        <v>1.25</v>
      </c>
      <c r="F107">
        <f>INDEX(BOPO!$F$3:$K$45,MATCH(B107,BOPO!$B$3:$B$45,0),MATCH(C107,BOPO!$F$2:$K$2,0))</f>
        <v>1.7043155929163003</v>
      </c>
      <c r="G107">
        <f>INDEX(NPL!$F$3:$J$45,MATCH(B107,NPL!$B$3:$B$45,0),MATCH(C107,NPL!$F$2:$J$2,0))</f>
        <v>3998564.6</v>
      </c>
      <c r="H107">
        <f>INDEX('BANK SIZE'!$F$3:$J$45,MATCH(B107,'BANK SIZE'!$B$3:$B$45,0),MATCH(C107,'BANK SIZE'!$F$2:$J$2,0))</f>
        <v>157620062.59999999</v>
      </c>
    </row>
    <row r="108" spans="2:8">
      <c r="B108" t="s">
        <v>49</v>
      </c>
      <c r="C108">
        <v>2015</v>
      </c>
      <c r="D108" s="12">
        <f>INDEX(LDR!$F$3:$K$45,MATCH(B108,LDR!$B$3:$B$45,0),MATCH(C108,LDR!$F$2:$K$2,0))</f>
        <v>62.5</v>
      </c>
      <c r="E108">
        <f>INDEX(ROA!$F$3:$J$45,MATCH(B108,ROA!$B$3:$B$45,0),MATCH(C108,ROA!$F$2:$J$2,0))</f>
        <v>1.73</v>
      </c>
      <c r="F108">
        <f>INDEX(BOPO!$F$3:$K$45,MATCH(B108,BOPO!$B$3:$B$45,0),MATCH(C108,BOPO!$F$2:$K$2,0))</f>
        <v>1.8845311781096712</v>
      </c>
      <c r="G108">
        <f>INDEX(NPL!$F$3:$J$45,MATCH(B108,NPL!$B$3:$B$45,0),MATCH(C108,NPL!$F$2:$J$2,0))</f>
        <v>911333.1</v>
      </c>
      <c r="H108">
        <f>INDEX('BANK SIZE'!$F$3:$J$45,MATCH(B108,'BANK SIZE'!$B$3:$B$45,0),MATCH(C108,'BANK SIZE'!$F$2:$J$2,0))</f>
        <v>68225624.299999997</v>
      </c>
    </row>
    <row r="109" spans="2:8">
      <c r="B109" t="s">
        <v>51</v>
      </c>
      <c r="C109">
        <v>2015</v>
      </c>
      <c r="D109" s="12">
        <f>INDEX(LDR!$F$3:$K$45,MATCH(B109,LDR!$B$3:$B$45,0),MATCH(C109,LDR!$F$2:$K$2,0))</f>
        <v>22.7</v>
      </c>
      <c r="E109">
        <f>INDEX(ROA!$F$3:$J$45,MATCH(B109,ROA!$B$3:$B$45,0),MATCH(C109,ROA!$F$2:$J$2,0))</f>
        <v>1.88</v>
      </c>
      <c r="F109">
        <f>INDEX(BOPO!$F$3:$K$45,MATCH(B109,BOPO!$B$3:$B$45,0),MATCH(C109,BOPO!$F$2:$K$2,0))</f>
        <v>1.1645113458644398</v>
      </c>
      <c r="G109">
        <f>INDEX(NPL!$F$3:$J$45,MATCH(B109,NPL!$B$3:$B$45,0),MATCH(C109,NPL!$F$2:$J$2,0))</f>
        <v>160564.1</v>
      </c>
      <c r="H109">
        <f>INDEX('BANK SIZE'!$F$3:$J$45,MATCH(B109,'BANK SIZE'!$B$3:$B$45,0),MATCH(C109,'BANK SIZE'!$F$2:$J$2,0))</f>
        <v>9409659.5999999996</v>
      </c>
    </row>
    <row r="110" spans="2:8">
      <c r="B110" t="s">
        <v>53</v>
      </c>
      <c r="C110">
        <v>2015</v>
      </c>
      <c r="D110" s="12">
        <f>INDEX(LDR!$F$3:$K$45,MATCH(B110,LDR!$B$3:$B$45,0),MATCH(C110,LDR!$F$2:$K$2,0))</f>
        <v>59.2</v>
      </c>
      <c r="E110">
        <f>INDEX(ROA!$F$3:$J$45,MATCH(B110,ROA!$B$3:$B$45,0),MATCH(C110,ROA!$F$2:$J$2,0))</f>
        <v>0.5</v>
      </c>
      <c r="F110">
        <f>INDEX(BOPO!$F$3:$K$45,MATCH(B110,BOPO!$B$3:$B$45,0),MATCH(C110,BOPO!$F$2:$K$2,0))</f>
        <v>3.1102059846272399</v>
      </c>
      <c r="G110">
        <f>INDEX(NPL!$F$3:$J$45,MATCH(B110,NPL!$B$3:$B$45,0),MATCH(C110,NPL!$F$2:$J$2,0))</f>
        <v>3647.2</v>
      </c>
      <c r="H110">
        <f>INDEX('BANK SIZE'!$F$3:$J$45,MATCH(B110,'BANK SIZE'!$B$3:$B$45,0),MATCH(C110,'BANK SIZE'!$F$2:$J$2,0))</f>
        <v>2038218.8</v>
      </c>
    </row>
    <row r="111" spans="2:8">
      <c r="B111" t="s">
        <v>55</v>
      </c>
      <c r="C111">
        <v>2015</v>
      </c>
      <c r="D111" s="12">
        <f>INDEX(LDR!$F$3:$K$45,MATCH(B111,LDR!$B$3:$B$45,0),MATCH(C111,LDR!$F$2:$K$2,0))</f>
        <v>69.599999999999994</v>
      </c>
      <c r="E111">
        <f>INDEX(ROA!$F$3:$J$45,MATCH(B111,ROA!$B$3:$B$45,0),MATCH(C111,ROA!$F$2:$J$2,0))</f>
        <v>-0.39200000000000002</v>
      </c>
      <c r="F111">
        <f>INDEX(BOPO!$F$3:$K$45,MATCH(B111,BOPO!$B$3:$B$45,0),MATCH(C111,BOPO!$F$2:$K$2,0))</f>
        <v>-7.4087459984033606</v>
      </c>
      <c r="G111">
        <f>INDEX(NPL!$F$3:$J$45,MATCH(B111,NPL!$B$3:$B$45,0),MATCH(C111,NPL!$F$2:$J$2,0))</f>
        <v>209375.4</v>
      </c>
      <c r="H111">
        <f>INDEX('BANK SIZE'!$F$3:$J$45,MATCH(B111,'BANK SIZE'!$B$3:$B$45,0),MATCH(C111,'BANK SIZE'!$F$2:$J$2,0))</f>
        <v>12137084.800000001</v>
      </c>
    </row>
    <row r="112" spans="2:8">
      <c r="B112" t="s">
        <v>57</v>
      </c>
      <c r="C112">
        <v>2015</v>
      </c>
      <c r="D112" s="12">
        <f>INDEX(LDR!$F$3:$K$45,MATCH(B112,LDR!$B$3:$B$45,0),MATCH(C112,LDR!$F$2:$K$2,0))</f>
        <v>71.400000000000006</v>
      </c>
      <c r="E112">
        <f>INDEX(ROA!$F$3:$J$45,MATCH(B112,ROA!$B$3:$B$45,0),MATCH(C112,ROA!$F$2:$J$2,0))</f>
        <v>0.33700000000000002</v>
      </c>
      <c r="F112">
        <f>INDEX(BOPO!$F$3:$K$45,MATCH(B112,BOPO!$B$3:$B$45,0),MATCH(C112,BOPO!$F$2:$K$2,0))</f>
        <v>8.183233232957706</v>
      </c>
      <c r="G112" t="str">
        <f>INDEX(NPL!$F$3:$J$45,MATCH(B112,NPL!$B$3:$B$45,0),MATCH(C112,NPL!$F$2:$J$2,0))</f>
        <v>-</v>
      </c>
      <c r="H112">
        <f>INDEX('BANK SIZE'!$F$3:$J$45,MATCH(B112,'BANK SIZE'!$B$3:$B$45,0),MATCH(C112,'BANK SIZE'!$F$2:$J$2,0))</f>
        <v>6703421.5999999996</v>
      </c>
    </row>
    <row r="113" spans="2:8">
      <c r="B113" t="s">
        <v>59</v>
      </c>
      <c r="C113">
        <v>2015</v>
      </c>
      <c r="D113" s="12">
        <f>INDEX(LDR!$F$3:$K$45,MATCH(B113,LDR!$B$3:$B$45,0),MATCH(C113,LDR!$F$2:$K$2,0))</f>
        <v>86.1</v>
      </c>
      <c r="E113">
        <f>INDEX(ROA!$F$3:$J$45,MATCH(B113,ROA!$B$3:$B$45,0),MATCH(C113,ROA!$F$2:$J$2,0))</f>
        <v>2.2999999999999998</v>
      </c>
      <c r="F113">
        <f>INDEX(BOPO!$F$3:$K$45,MATCH(B113,BOPO!$B$3:$B$45,0),MATCH(C113,BOPO!$F$2:$K$2,0))</f>
        <v>1.2232115872105231</v>
      </c>
      <c r="G113">
        <f>INDEX(NPL!$F$3:$J$45,MATCH(B113,NPL!$B$3:$B$45,0),MATCH(C113,NPL!$F$2:$J$2,0))</f>
        <v>6837785</v>
      </c>
      <c r="H113">
        <f>INDEX('BANK SIZE'!$F$3:$J$45,MATCH(B113,'BANK SIZE'!$B$3:$B$45,0),MATCH(C113,'BANK SIZE'!$F$2:$J$2,0))</f>
        <v>508598674.69999999</v>
      </c>
    </row>
    <row r="114" spans="2:8">
      <c r="B114" t="s">
        <v>61</v>
      </c>
      <c r="C114">
        <v>2015</v>
      </c>
      <c r="D114" s="12">
        <f>INDEX(LDR!$F$3:$K$45,MATCH(B114,LDR!$B$3:$B$45,0),MATCH(C114,LDR!$F$2:$K$2,0))</f>
        <v>87.9</v>
      </c>
      <c r="E114">
        <f>INDEX(ROA!$F$3:$J$45,MATCH(B114,ROA!$B$3:$B$45,0),MATCH(C114,ROA!$F$2:$J$2,0))</f>
        <v>-0.501</v>
      </c>
      <c r="F114">
        <f>INDEX(BOPO!$F$3:$K$45,MATCH(B114,BOPO!$B$3:$B$45,0),MATCH(C114,BOPO!$F$2:$K$2,0))</f>
        <v>-8.9711029367163189</v>
      </c>
      <c r="G114">
        <f>INDEX(NPL!$F$3:$J$45,MATCH(B114,NPL!$B$3:$B$45,0),MATCH(C114,NPL!$F$2:$J$2,0))</f>
        <v>306831.7</v>
      </c>
      <c r="H114">
        <f>INDEX('BANK SIZE'!$F$3:$J$45,MATCH(B114,'BANK SIZE'!$B$3:$B$45,0),MATCH(C114,'BANK SIZE'!$F$2:$J$2,0))</f>
        <v>8613171.0999999996</v>
      </c>
    </row>
    <row r="115" spans="2:8">
      <c r="B115" t="s">
        <v>63</v>
      </c>
      <c r="C115">
        <v>2015</v>
      </c>
      <c r="D115" s="12">
        <f>INDEX(LDR!$F$3:$K$45,MATCH(B115,LDR!$B$3:$B$45,0),MATCH(C115,LDR!$F$2:$K$2,0))</f>
        <v>96</v>
      </c>
      <c r="E115">
        <f>INDEX(ROA!$F$3:$J$45,MATCH(B115,ROA!$B$3:$B$45,0),MATCH(C115,ROA!$F$2:$J$2,0))</f>
        <v>1.47</v>
      </c>
      <c r="F115">
        <f>INDEX(BOPO!$F$3:$K$45,MATCH(B115,BOPO!$B$3:$B$45,0),MATCH(C115,BOPO!$F$2:$K$2,0))</f>
        <v>1.2356277398442674</v>
      </c>
      <c r="G115">
        <f>INDEX(NPL!$F$3:$J$45,MATCH(B115,NPL!$B$3:$B$45,0),MATCH(C115,NPL!$F$2:$J$2,0))</f>
        <v>1116471.3999999999</v>
      </c>
      <c r="H115">
        <f>INDEX('BANK SIZE'!$F$3:$J$45,MATCH(B115,'BANK SIZE'!$B$3:$B$45,0),MATCH(C115,'BANK SIZE'!$F$2:$J$2,0))</f>
        <v>120481204.3</v>
      </c>
    </row>
    <row r="116" spans="2:8">
      <c r="B116" t="s">
        <v>65</v>
      </c>
      <c r="C116">
        <v>2015</v>
      </c>
      <c r="D116" s="12">
        <f>INDEX(LDR!$F$3:$K$45,MATCH(B116,LDR!$B$3:$B$45,0),MATCH(C116,LDR!$F$2:$K$2,0))</f>
        <v>76.7</v>
      </c>
      <c r="E116">
        <f>INDEX(ROA!$F$3:$J$45,MATCH(B116,ROA!$B$3:$B$45,0),MATCH(C116,ROA!$F$2:$J$2,0))</f>
        <v>0.128</v>
      </c>
      <c r="F116">
        <f>INDEX(BOPO!$F$3:$K$45,MATCH(B116,BOPO!$B$3:$B$45,0),MATCH(C116,BOPO!$F$2:$K$2,0))</f>
        <v>-1.420153257331654</v>
      </c>
      <c r="G116">
        <f>INDEX(NPL!$F$3:$J$45,MATCH(B116,NPL!$B$3:$B$45,0),MATCH(C116,NPL!$F$2:$J$2,0))</f>
        <v>319757.7</v>
      </c>
      <c r="H116">
        <f>INDEX('BANK SIZE'!$F$3:$J$45,MATCH(B116,'BANK SIZE'!$B$3:$B$45,0),MATCH(C116,'BANK SIZE'!$F$2:$J$2,0))</f>
        <v>6087523.2999999998</v>
      </c>
    </row>
    <row r="117" spans="2:8">
      <c r="B117" t="s">
        <v>67</v>
      </c>
      <c r="C117">
        <v>2015</v>
      </c>
      <c r="D117" s="12">
        <f>INDEX(LDR!$F$3:$K$45,MATCH(B117,LDR!$B$3:$B$45,0),MATCH(C117,LDR!$F$2:$K$2,0))</f>
        <v>710</v>
      </c>
      <c r="E117">
        <f>INDEX(ROA!$F$3:$J$45,MATCH(B117,ROA!$B$3:$B$45,0),MATCH(C117,ROA!$F$2:$J$2,0))</f>
        <v>0.19700000000000001</v>
      </c>
      <c r="F117">
        <f>INDEX(BOPO!$F$3:$K$45,MATCH(B117,BOPO!$B$3:$B$45,0),MATCH(C117,BOPO!$F$2:$K$2,0))</f>
        <v>9.6050852573356948</v>
      </c>
      <c r="G117">
        <f>INDEX(NPL!$F$3:$J$45,MATCH(B117,NPL!$B$3:$B$45,0),MATCH(C117,NPL!$F$2:$J$2,0))</f>
        <v>150169.20000000001</v>
      </c>
      <c r="H117">
        <f>INDEX('BANK SIZE'!$F$3:$J$45,MATCH(B117,'BANK SIZE'!$B$3:$B$45,0),MATCH(C117,'BANK SIZE'!$F$2:$J$2,0))</f>
        <v>7134282.5</v>
      </c>
    </row>
    <row r="118" spans="2:8">
      <c r="B118" t="s">
        <v>69</v>
      </c>
      <c r="C118">
        <v>2015</v>
      </c>
      <c r="D118" s="12">
        <f>INDEX(LDR!$F$3:$K$45,MATCH(B118,LDR!$B$3:$B$45,0),MATCH(C118,LDR!$F$2:$K$2,0))</f>
        <v>86.1</v>
      </c>
      <c r="E118">
        <f>INDEX(ROA!$F$3:$J$45,MATCH(B118,ROA!$B$3:$B$45,0),MATCH(C118,ROA!$F$2:$J$2,0))</f>
        <v>1.0900000000000001</v>
      </c>
      <c r="F118">
        <f>INDEX(BOPO!$F$3:$K$45,MATCH(B118,BOPO!$B$3:$B$45,0),MATCH(C118,BOPO!$F$2:$K$2,0))</f>
        <v>3.0612288042375964</v>
      </c>
      <c r="G118">
        <f>INDEX(NPL!$F$3:$J$45,MATCH(B118,NPL!$B$3:$B$45,0),MATCH(C118,NPL!$F$2:$J$2,0))</f>
        <v>1962776.1</v>
      </c>
      <c r="H118">
        <f>INDEX('BANK SIZE'!$F$3:$J$45,MATCH(B118,'BANK SIZE'!$B$3:$B$45,0),MATCH(C118,'BANK SIZE'!$F$2:$J$2,0))</f>
        <v>88698020.599999994</v>
      </c>
    </row>
    <row r="119" spans="2:8">
      <c r="B119" t="s">
        <v>71</v>
      </c>
      <c r="C119">
        <v>2015</v>
      </c>
      <c r="D119" s="12">
        <f>INDEX(LDR!$F$3:$K$45,MATCH(B119,LDR!$B$3:$B$45,0),MATCH(C119,LDR!$F$2:$K$2,0))</f>
        <v>78.5</v>
      </c>
      <c r="E119">
        <f>INDEX(ROA!$F$3:$J$45,MATCH(B119,ROA!$B$3:$B$45,0),MATCH(C119,ROA!$F$2:$J$2,0))</f>
        <v>2.39</v>
      </c>
      <c r="F119">
        <f>INDEX(BOPO!$F$3:$K$45,MATCH(B119,BOPO!$B$3:$B$45,0),MATCH(C119,BOPO!$F$2:$K$2,0))</f>
        <v>1.1229982082730243</v>
      </c>
      <c r="G119">
        <f>INDEX(NPL!$F$3:$J$45,MATCH(B119,NPL!$B$3:$B$45,0),MATCH(C119,NPL!$F$2:$J$2,0))</f>
        <v>1219792.1000000001</v>
      </c>
      <c r="H119">
        <f>INDEX('BANK SIZE'!$F$3:$J$45,MATCH(B119,'BANK SIZE'!$B$3:$B$45,0),MATCH(C119,'BANK SIZE'!$F$2:$J$2,0))</f>
        <v>42803916</v>
      </c>
    </row>
    <row r="120" spans="2:8">
      <c r="B120" t="s">
        <v>73</v>
      </c>
      <c r="C120">
        <v>2015</v>
      </c>
      <c r="D120" s="12">
        <f>INDEX(LDR!$F$3:$K$45,MATCH(B120,LDR!$B$3:$B$45,0),MATCH(C120,LDR!$F$2:$K$2,0))</f>
        <v>86.5</v>
      </c>
      <c r="E120">
        <f>INDEX(ROA!$F$3:$J$45,MATCH(B120,ROA!$B$3:$B$45,0),MATCH(C120,ROA!$F$2:$J$2,0))</f>
        <v>-3.08</v>
      </c>
      <c r="F120">
        <f>INDEX(BOPO!$F$3:$K$45,MATCH(B120,BOPO!$B$3:$B$45,0),MATCH(C120,BOPO!$F$2:$K$2,0))</f>
        <v>-0.66405976818734591</v>
      </c>
      <c r="G120">
        <f>INDEX(NPL!$F$3:$J$45,MATCH(B120,NPL!$B$3:$B$45,0),MATCH(C120,NPL!$F$2:$J$2,0))</f>
        <v>3566814.8</v>
      </c>
      <c r="H120">
        <f>INDEX('BANK SIZE'!$F$3:$J$45,MATCH(B120,'BANK SIZE'!$B$3:$B$45,0),MATCH(C120,'BANK SIZE'!$F$2:$J$2,0))</f>
        <v>182690567.5</v>
      </c>
    </row>
    <row r="121" spans="2:8">
      <c r="B121" t="s">
        <v>75</v>
      </c>
      <c r="C121">
        <v>2015</v>
      </c>
      <c r="D121" s="12">
        <f>INDEX(LDR!$F$3:$K$45,MATCH(B121,LDR!$B$3:$B$45,0),MATCH(C121,LDR!$F$2:$K$2,0))</f>
        <v>112.3</v>
      </c>
      <c r="E121">
        <f>INDEX(ROA!$F$3:$J$45,MATCH(B121,ROA!$B$3:$B$45,0),MATCH(C121,ROA!$F$2:$J$2,0))</f>
        <v>-3.38</v>
      </c>
      <c r="F121">
        <f>INDEX(BOPO!$F$3:$K$45,MATCH(B121,BOPO!$B$3:$B$45,0),MATCH(C121,BOPO!$F$2:$K$2,0))</f>
        <v>-0.58813875784722458</v>
      </c>
      <c r="G121">
        <f>INDEX(NPL!$F$3:$J$45,MATCH(B121,NPL!$B$3:$B$45,0),MATCH(C121,NPL!$F$2:$J$2,0))</f>
        <v>539110.6</v>
      </c>
      <c r="H121">
        <f>INDEX('BANK SIZE'!$F$3:$J$45,MATCH(B121,'BANK SIZE'!$B$3:$B$45,0),MATCH(C121,'BANK SIZE'!$F$2:$J$2,0))</f>
        <v>25757820.5</v>
      </c>
    </row>
    <row r="122" spans="2:8">
      <c r="B122" t="s">
        <v>77</v>
      </c>
      <c r="C122">
        <v>2015</v>
      </c>
      <c r="D122" s="12">
        <f>INDEX(LDR!$F$3:$K$45,MATCH(B122,LDR!$B$3:$B$45,0),MATCH(C122,LDR!$F$2:$K$2,0))</f>
        <v>84.8</v>
      </c>
      <c r="E122">
        <f>INDEX(ROA!$F$3:$J$45,MATCH(B122,ROA!$B$3:$B$45,0),MATCH(C122,ROA!$F$2:$J$2,0))</f>
        <v>2.84</v>
      </c>
      <c r="F122">
        <f>INDEX(BOPO!$F$3:$K$45,MATCH(B122,BOPO!$B$3:$B$45,0),MATCH(C122,BOPO!$F$2:$K$2,0))</f>
        <v>1.143742725712549</v>
      </c>
      <c r="G122">
        <f>INDEX(NPL!$F$3:$J$45,MATCH(B122,NPL!$B$3:$B$45,0),MATCH(C122,NPL!$F$2:$J$2,0))</f>
        <v>12184217.1</v>
      </c>
      <c r="H122">
        <f>INDEX('BANK SIZE'!$F$3:$J$45,MATCH(B122,'BANK SIZE'!$B$3:$B$45,0),MATCH(C122,'BANK SIZE'!$F$2:$J$2,0))</f>
        <v>878432161.39999998</v>
      </c>
    </row>
    <row r="123" spans="2:8">
      <c r="B123" t="s">
        <v>79</v>
      </c>
      <c r="C123">
        <v>2015</v>
      </c>
      <c r="D123" s="12">
        <f>INDEX(LDR!$F$3:$K$45,MATCH(B123,LDR!$B$3:$B$45,0),MATCH(C123,LDR!$F$2:$K$2,0))</f>
        <v>86</v>
      </c>
      <c r="E123">
        <f>INDEX(ROA!$F$3:$J$45,MATCH(B123,ROA!$B$3:$B$45,0),MATCH(C123,ROA!$F$2:$J$2,0))</f>
        <v>0.97099999999999997</v>
      </c>
      <c r="F123">
        <f>INDEX(BOPO!$F$3:$K$45,MATCH(B123,BOPO!$B$3:$B$45,0),MATCH(C123,BOPO!$F$2:$K$2,0))</f>
        <v>1.7821762548326339</v>
      </c>
      <c r="G123">
        <f>INDEX(NPL!$F$3:$J$45,MATCH(B123,NPL!$B$3:$B$45,0),MATCH(C123,NPL!$F$2:$J$2,0))</f>
        <v>390972.9</v>
      </c>
      <c r="H123">
        <f>INDEX('BANK SIZE'!$F$3:$J$45,MATCH(B123,'BANK SIZE'!$B$3:$B$45,0),MATCH(C123,'BANK SIZE'!$F$2:$J$2,0))</f>
        <v>8364558.2999999998</v>
      </c>
    </row>
    <row r="124" spans="2:8">
      <c r="B124" t="s">
        <v>81</v>
      </c>
      <c r="C124">
        <v>2015</v>
      </c>
      <c r="D124" s="12">
        <f>INDEX(LDR!$F$3:$K$45,MATCH(B124,LDR!$B$3:$B$45,0),MATCH(C124,LDR!$F$2:$K$2,0))</f>
        <v>77.099999999999994</v>
      </c>
      <c r="E124">
        <f>INDEX(ROA!$F$3:$J$45,MATCH(B124,ROA!$B$3:$B$45,0),MATCH(C124,ROA!$F$2:$J$2,0))</f>
        <v>0.97799999999999998</v>
      </c>
      <c r="F124">
        <f>INDEX(BOPO!$F$3:$K$45,MATCH(B124,BOPO!$B$3:$B$45,0),MATCH(C124,BOPO!$F$2:$K$2,0))</f>
        <v>3.852525127084069</v>
      </c>
      <c r="G124">
        <f>INDEX(NPL!$F$3:$J$45,MATCH(B124,NPL!$B$3:$B$45,0),MATCH(C124,NPL!$F$2:$J$2,0))</f>
        <v>653359.4</v>
      </c>
      <c r="H124">
        <f>INDEX('BANK SIZE'!$F$3:$J$45,MATCH(B124,'BANK SIZE'!$B$3:$B$45,0),MATCH(C124,'BANK SIZE'!$F$2:$J$2,0))</f>
        <v>27868873.600000001</v>
      </c>
    </row>
    <row r="125" spans="2:8">
      <c r="B125" t="s">
        <v>83</v>
      </c>
      <c r="C125">
        <v>2015</v>
      </c>
      <c r="D125" s="12">
        <f>INDEX(LDR!$F$3:$K$45,MATCH(B125,LDR!$B$3:$B$45,0),MATCH(C125,LDR!$F$2:$K$2,0))</f>
        <v>105.8</v>
      </c>
      <c r="E125">
        <f>INDEX(ROA!$F$3:$J$45,MATCH(B125,ROA!$B$3:$B$45,0),MATCH(C125,ROA!$F$2:$J$2,0))</f>
        <v>1.4</v>
      </c>
      <c r="F125">
        <f>INDEX(BOPO!$F$3:$K$45,MATCH(B125,BOPO!$B$3:$B$45,0),MATCH(C125,BOPO!$F$2:$K$2,0))</f>
        <v>0.91633173543298063</v>
      </c>
      <c r="G125">
        <f>INDEX(NPL!$F$3:$J$45,MATCH(B125,NPL!$B$3:$B$45,0),MATCH(C125,NPL!$F$2:$J$2,0))</f>
        <v>4753241.5999999996</v>
      </c>
      <c r="H125">
        <f>INDEX('BANK SIZE'!$F$3:$J$45,MATCH(B125,'BANK SIZE'!$B$3:$B$45,0),MATCH(C125,'BANK SIZE'!$F$2:$J$2,0))</f>
        <v>171808736.09999999</v>
      </c>
    </row>
    <row r="126" spans="2:8">
      <c r="B126" t="s">
        <v>85</v>
      </c>
      <c r="C126">
        <v>2015</v>
      </c>
      <c r="D126" s="12">
        <f>INDEX(LDR!$F$3:$K$45,MATCH(B126,LDR!$B$3:$B$45,0),MATCH(C126,LDR!$F$2:$K$2,0))</f>
        <v>96.3</v>
      </c>
      <c r="E126">
        <f>INDEX(ROA!$F$3:$J$45,MATCH(B126,ROA!$B$3:$B$45,0),MATCH(C126,ROA!$F$2:$J$2,0))</f>
        <v>2.1</v>
      </c>
      <c r="F126">
        <f>INDEX(BOPO!$F$3:$K$45,MATCH(B126,BOPO!$B$3:$B$45,0),MATCH(C126,BOPO!$F$2:$K$2,0))</f>
        <v>2.3481502319637371</v>
      </c>
      <c r="G126">
        <f>INDEX(NPL!$F$3:$J$45,MATCH(B126,NPL!$B$3:$B$45,0),MATCH(C126,NPL!$F$2:$J$2,0))</f>
        <v>412365.8</v>
      </c>
      <c r="H126">
        <f>INDEX('BANK SIZE'!$F$3:$J$45,MATCH(B126,'BANK SIZE'!$B$3:$B$45,0),MATCH(C126,'BANK SIZE'!$F$2:$J$2,0))</f>
        <v>81040202.599999994</v>
      </c>
    </row>
    <row r="127" spans="2:8">
      <c r="B127" t="s">
        <v>87</v>
      </c>
      <c r="C127">
        <v>2015</v>
      </c>
      <c r="D127" s="12">
        <f>INDEX(LDR!$F$3:$K$45,MATCH(B127,LDR!$B$3:$B$45,0),MATCH(C127,LDR!$F$2:$K$2,0))</f>
        <v>69.2</v>
      </c>
      <c r="E127">
        <f>INDEX(ROA!$F$3:$J$45,MATCH(B127,ROA!$B$3:$B$45,0),MATCH(C127,ROA!$F$2:$J$2,0))</f>
        <v>0.86799999999999999</v>
      </c>
      <c r="F127">
        <f>INDEX(BOPO!$F$3:$K$45,MATCH(B127,BOPO!$B$3:$B$45,0),MATCH(C127,BOPO!$F$2:$K$2,0))</f>
        <v>1.6604237462613711</v>
      </c>
      <c r="G127">
        <f>INDEX(NPL!$F$3:$J$45,MATCH(B127,NPL!$B$3:$B$45,0),MATCH(C127,NPL!$F$2:$J$2,0))</f>
        <v>1650358.8</v>
      </c>
      <c r="H127">
        <f>INDEX('BANK SIZE'!$F$3:$J$45,MATCH(B127,'BANK SIZE'!$B$3:$B$45,0),MATCH(C127,'BANK SIZE'!$F$2:$J$2,0))</f>
        <v>23250840.5</v>
      </c>
    </row>
    <row r="128" spans="2:8">
      <c r="B128" t="s">
        <v>89</v>
      </c>
      <c r="C128">
        <v>2015</v>
      </c>
      <c r="D128" s="12">
        <f>INDEX(LDR!$F$3:$K$45,MATCH(B128,LDR!$B$3:$B$45,0),MATCH(C128,LDR!$F$2:$K$2,0))</f>
        <v>95</v>
      </c>
      <c r="E128">
        <f>INDEX(ROA!$F$3:$J$45,MATCH(B128,ROA!$B$3:$B$45,0),MATCH(C128,ROA!$F$2:$J$2,0))</f>
        <v>1.76</v>
      </c>
      <c r="F128">
        <f>INDEX(BOPO!$F$3:$K$45,MATCH(B128,BOPO!$B$3:$B$45,0),MATCH(C128,BOPO!$F$2:$K$2,0))</f>
        <v>1.3357803732417732</v>
      </c>
      <c r="G128">
        <f>INDEX(NPL!$F$3:$J$45,MATCH(B128,NPL!$B$3:$B$45,0),MATCH(C128,NPL!$F$2:$J$2,0))</f>
        <v>275896.8</v>
      </c>
      <c r="H128">
        <f>INDEX('BANK SIZE'!$F$3:$J$45,MATCH(B128,'BANK SIZE'!$B$3:$B$45,0),MATCH(C128,'BANK SIZE'!$F$2:$J$2,0))</f>
        <v>20019656.300000001</v>
      </c>
    </row>
    <row r="129" spans="2:8">
      <c r="B129" t="s">
        <v>91</v>
      </c>
      <c r="C129">
        <v>2015</v>
      </c>
      <c r="D129" s="12">
        <f>INDEX(LDR!$F$3:$K$45,MATCH(B129,LDR!$B$3:$B$45,0),MATCH(C129,LDR!$F$2:$K$2,0))</f>
        <v>87.5</v>
      </c>
      <c r="E129">
        <f>INDEX(ROA!$F$3:$J$45,MATCH(B129,ROA!$B$3:$B$45,0),MATCH(C129,ROA!$F$2:$J$2,0))</f>
        <v>1.72</v>
      </c>
      <c r="F129">
        <f>INDEX(BOPO!$F$3:$K$45,MATCH(B129,BOPO!$B$3:$B$45,0),MATCH(C129,BOPO!$F$2:$K$2,0))</f>
        <v>1.6512995262715016</v>
      </c>
      <c r="G129">
        <f>INDEX(NPL!$F$3:$J$45,MATCH(B129,NPL!$B$3:$B$45,0),MATCH(C129,NPL!$F$2:$J$2,0))</f>
        <v>78656.399999999994</v>
      </c>
      <c r="H129">
        <f>INDEX('BANK SIZE'!$F$3:$J$45,MATCH(B129,'BANK SIZE'!$B$3:$B$45,0),MATCH(C129,'BANK SIZE'!$F$2:$J$2,0))</f>
        <v>3417906.8</v>
      </c>
    </row>
    <row r="130" spans="2:8">
      <c r="B130" t="s">
        <v>93</v>
      </c>
      <c r="C130">
        <v>2015</v>
      </c>
      <c r="D130" s="12">
        <f>INDEX(LDR!$F$3:$K$45,MATCH(B130,LDR!$B$3:$B$45,0),MATCH(C130,LDR!$F$2:$K$2,0))</f>
        <v>76.8</v>
      </c>
      <c r="E130">
        <f>INDEX(ROA!$F$3:$J$45,MATCH(B130,ROA!$B$3:$B$45,0),MATCH(C130,ROA!$F$2:$J$2,0))</f>
        <v>-4.0599999999999996</v>
      </c>
      <c r="F130">
        <f>INDEX(BOPO!$F$3:$K$45,MATCH(B130,BOPO!$B$3:$B$45,0),MATCH(C130,BOPO!$F$2:$K$2,0))</f>
        <v>-1.106625718428798</v>
      </c>
      <c r="G130">
        <f>INDEX(NPL!$F$3:$J$45,MATCH(B130,NPL!$B$3:$B$45,0),MATCH(C130,NPL!$F$2:$J$2,0))</f>
        <v>245744.6</v>
      </c>
      <c r="H130">
        <f>INDEX('BANK SIZE'!$F$3:$J$45,MATCH(B130,'BANK SIZE'!$B$3:$B$45,0),MATCH(C130,'BANK SIZE'!$F$2:$J$2,0))</f>
        <v>5967225.7000000002</v>
      </c>
    </row>
    <row r="131" spans="2:8">
      <c r="B131" t="s">
        <v>6</v>
      </c>
      <c r="C131">
        <v>2016</v>
      </c>
      <c r="D131" s="12">
        <f>INDEX(LDR!$F$3:$K$45,MATCH(B131,LDR!$B$3:$B$45,0),MATCH(C131,LDR!$F$2:$K$2,0))</f>
        <v>78.3</v>
      </c>
      <c r="E131">
        <f>INDEX(ROA!$F$3:$J$45,MATCH(B131,ROA!$B$3:$B$45,0),MATCH(C131,ROA!$F$2:$J$2,0))</f>
        <v>1.1100000000000001</v>
      </c>
      <c r="F131">
        <f>INDEX(BOPO!$F$3:$K$45,MATCH(B131,BOPO!$B$3:$B$45,0),MATCH(C131,BOPO!$F$2:$K$2,0))</f>
        <v>1.9600530639954559</v>
      </c>
      <c r="G131">
        <f>INDEX(NPL!$F$3:$J$45,MATCH(B131,NPL!$B$3:$B$45,0),MATCH(C131,NPL!$F$2:$J$2,0))</f>
        <v>81768</v>
      </c>
      <c r="H131">
        <f>INDEX('BANK SIZE'!$F$3:$J$45,MATCH(B131,'BANK SIZE'!$B$3:$B$45,0),MATCH(C131,'BANK SIZE'!$F$2:$J$2,0))</f>
        <v>7121172.2999999998</v>
      </c>
    </row>
    <row r="132" spans="2:8">
      <c r="B132" t="s">
        <v>11</v>
      </c>
      <c r="C132">
        <v>2016</v>
      </c>
      <c r="D132" s="12">
        <f>INDEX(LDR!$F$3:$K$45,MATCH(B132,LDR!$B$3:$B$45,0),MATCH(C132,LDR!$F$2:$K$2,0))</f>
        <v>82.8</v>
      </c>
      <c r="E132">
        <f>INDEX(ROA!$F$3:$J$45,MATCH(B132,ROA!$B$3:$B$45,0),MATCH(C132,ROA!$F$2:$J$2,0))</f>
        <v>1.2</v>
      </c>
      <c r="F132">
        <f>INDEX(BOPO!$F$3:$K$45,MATCH(B132,BOPO!$B$3:$B$45,0),MATCH(C132,BOPO!$F$2:$K$2,0))</f>
        <v>1.6432456332657583</v>
      </c>
      <c r="G132">
        <f>INDEX(NPL!$F$3:$J$45,MATCH(B132,NPL!$B$3:$B$45,0),MATCH(C132,NPL!$F$2:$J$2,0))</f>
        <v>31570</v>
      </c>
      <c r="H132">
        <f>INDEX('BANK SIZE'!$F$3:$J$45,MATCH(B132,'BANK SIZE'!$B$3:$B$45,0),MATCH(C132,'BANK SIZE'!$F$2:$J$2,0))</f>
        <v>4235924.4000000004</v>
      </c>
    </row>
    <row r="133" spans="2:8">
      <c r="B133" t="s">
        <v>13</v>
      </c>
      <c r="C133">
        <v>2016</v>
      </c>
      <c r="D133" s="12">
        <f>INDEX(LDR!$F$3:$K$45,MATCH(B133,LDR!$B$3:$B$45,0),MATCH(C133,LDR!$F$2:$K$2,0))</f>
        <v>92.7</v>
      </c>
      <c r="E133">
        <f>INDEX(ROA!$F$3:$J$45,MATCH(B133,ROA!$B$3:$B$45,0),MATCH(C133,ROA!$F$2:$J$2,0))</f>
        <v>1.43</v>
      </c>
      <c r="F133">
        <f>INDEX(BOPO!$F$3:$K$45,MATCH(B133,BOPO!$B$3:$B$45,0),MATCH(C133,BOPO!$F$2:$K$2,0))</f>
        <v>1.2330688501442244</v>
      </c>
      <c r="G133">
        <f>INDEX(NPL!$F$3:$J$45,MATCH(B133,NPL!$B$3:$B$45,0),MATCH(C133,NPL!$F$2:$J$2,0))</f>
        <v>3624571.5</v>
      </c>
      <c r="H133">
        <f>INDEX('BANK SIZE'!$F$3:$J$45,MATCH(B133,'BANK SIZE'!$B$3:$B$45,0),MATCH(C133,'BANK SIZE'!$F$2:$J$2,0))</f>
        <v>199175024.69999999</v>
      </c>
    </row>
    <row r="134" spans="2:8">
      <c r="B134" t="s">
        <v>15</v>
      </c>
      <c r="C134">
        <v>2016</v>
      </c>
      <c r="D134" s="12">
        <f>INDEX(LDR!$F$3:$K$45,MATCH(B134,LDR!$B$3:$B$45,0),MATCH(C134,LDR!$F$2:$K$2,0))</f>
        <v>83.1</v>
      </c>
      <c r="E134">
        <f>INDEX(ROA!$F$3:$J$45,MATCH(B134,ROA!$B$3:$B$45,0),MATCH(C134,ROA!$F$2:$J$2,0))</f>
        <v>5.8000000000000003E-2</v>
      </c>
      <c r="F134">
        <f>INDEX(BOPO!$F$3:$K$45,MATCH(B134,BOPO!$B$3:$B$45,0),MATCH(C134,BOPO!$F$2:$K$2,0))</f>
        <v>24.429705259102292</v>
      </c>
      <c r="G134">
        <f>INDEX(NPL!$F$3:$J$45,MATCH(B134,NPL!$B$3:$B$45,0),MATCH(C134,NPL!$F$2:$J$2,0))</f>
        <v>102923</v>
      </c>
      <c r="H134">
        <f>INDEX('BANK SIZE'!$F$3:$J$45,MATCH(B134,'BANK SIZE'!$B$3:$B$45,0),MATCH(C134,'BANK SIZE'!$F$2:$J$2,0))</f>
        <v>4059949.4</v>
      </c>
    </row>
    <row r="135" spans="2:8">
      <c r="B135" t="s">
        <v>17</v>
      </c>
      <c r="C135">
        <v>2016</v>
      </c>
      <c r="D135" s="12">
        <f>INDEX(LDR!$F$3:$K$45,MATCH(B135,LDR!$B$3:$B$45,0),MATCH(C135,LDR!$F$2:$K$2,0))</f>
        <v>84.9</v>
      </c>
      <c r="E135">
        <f>INDEX(ROA!$F$3:$J$45,MATCH(B135,ROA!$B$3:$B$45,0),MATCH(C135,ROA!$F$2:$J$2,0))</f>
        <v>0.28199999999999997</v>
      </c>
      <c r="F135">
        <f>INDEX(BOPO!$F$3:$K$45,MATCH(B135,BOPO!$B$3:$B$45,0),MATCH(C135,BOPO!$F$2:$K$2,0))</f>
        <v>8.1888133824730804</v>
      </c>
      <c r="G135">
        <f>INDEX(NPL!$F$3:$J$45,MATCH(B135,NPL!$B$3:$B$45,0),MATCH(C135,NPL!$F$2:$J$2,0))</f>
        <v>498786.9</v>
      </c>
      <c r="H135">
        <f>INDEX('BANK SIZE'!$F$3:$J$45,MATCH(B135,'BANK SIZE'!$B$3:$B$45,0),MATCH(C135,'BANK SIZE'!$F$2:$J$2,0))</f>
        <v>26219934.300000001</v>
      </c>
    </row>
    <row r="136" spans="2:8">
      <c r="B136" t="s">
        <v>19</v>
      </c>
      <c r="C136">
        <v>2016</v>
      </c>
      <c r="D136" s="12">
        <f>INDEX(LDR!$F$3:$K$45,MATCH(B136,LDR!$B$3:$B$45,0),MATCH(C136,LDR!$F$2:$K$2,0))</f>
        <v>75.7</v>
      </c>
      <c r="E136">
        <f>INDEX(ROA!$F$3:$J$45,MATCH(B136,ROA!$B$3:$B$45,0),MATCH(C136,ROA!$F$2:$J$2,0))</f>
        <v>-0.59099999999999997</v>
      </c>
      <c r="F136">
        <f>INDEX(BOPO!$F$3:$K$45,MATCH(B136,BOPO!$B$3:$B$45,0),MATCH(C136,BOPO!$F$2:$K$2,0))</f>
        <v>-1.6073799520188878</v>
      </c>
      <c r="G136">
        <f>INDEX(NPL!$F$3:$J$45,MATCH(B136,NPL!$B$3:$B$45,0),MATCH(C136,NPL!$F$2:$J$2,0))</f>
        <v>77658.3</v>
      </c>
      <c r="H136">
        <f>INDEX('BANK SIZE'!$F$3:$J$45,MATCH(B136,'BANK SIZE'!$B$3:$B$45,0),MATCH(C136,'BANK SIZE'!$F$2:$J$2,0))</f>
        <v>774779</v>
      </c>
    </row>
    <row r="137" spans="2:8">
      <c r="B137" t="s">
        <v>21</v>
      </c>
      <c r="C137">
        <v>2016</v>
      </c>
      <c r="D137" s="12">
        <f>INDEX(LDR!$F$3:$K$45,MATCH(B137,LDR!$B$3:$B$45,0),MATCH(C137,LDR!$F$2:$K$2,0))</f>
        <v>84.3</v>
      </c>
      <c r="E137">
        <f>INDEX(ROA!$F$3:$J$45,MATCH(B137,ROA!$B$3:$B$45,0),MATCH(C137,ROA!$F$2:$J$2,0))</f>
        <v>0.81299999999999994</v>
      </c>
      <c r="F137">
        <f>INDEX(BOPO!$F$3:$K$45,MATCH(B137,BOPO!$B$3:$B$45,0),MATCH(C137,BOPO!$F$2:$K$2,0))</f>
        <v>2.257586050386895</v>
      </c>
      <c r="G137">
        <f>INDEX(NPL!$F$3:$J$45,MATCH(B137,NPL!$B$3:$B$45,0),MATCH(C137,NPL!$F$2:$J$2,0))</f>
        <v>2697199.6</v>
      </c>
      <c r="H137">
        <f>INDEX('BANK SIZE'!$F$3:$J$45,MATCH(B137,'BANK SIZE'!$B$3:$B$45,0),MATCH(C137,'BANK SIZE'!$F$2:$J$2,0))</f>
        <v>105405987</v>
      </c>
    </row>
    <row r="138" spans="2:8">
      <c r="B138" t="s">
        <v>23</v>
      </c>
      <c r="C138">
        <v>2016</v>
      </c>
      <c r="D138" s="12">
        <f>INDEX(LDR!$F$3:$K$45,MATCH(B138,LDR!$B$3:$B$45,0),MATCH(C138,LDR!$F$2:$K$2,0))</f>
        <v>26.2</v>
      </c>
      <c r="E138">
        <f>INDEX(ROA!$F$3:$J$45,MATCH(B138,ROA!$B$3:$B$45,0),MATCH(C138,ROA!$F$2:$J$2,0))</f>
        <v>0.36899999999999999</v>
      </c>
      <c r="F138">
        <f>INDEX(BOPO!$F$3:$K$45,MATCH(B138,BOPO!$B$3:$B$45,0),MATCH(C138,BOPO!$F$2:$K$2,0))</f>
        <v>3.8065056766502949</v>
      </c>
      <c r="G138">
        <f>INDEX(NPL!$F$3:$J$45,MATCH(B138,NPL!$B$3:$B$45,0),MATCH(C138,NPL!$F$2:$J$2,0))</f>
        <v>210847</v>
      </c>
      <c r="H138">
        <f>INDEX('BANK SIZE'!$F$3:$J$45,MATCH(B138,'BANK SIZE'!$B$3:$B$45,0),MATCH(C138,'BANK SIZE'!$F$2:$J$2,0))</f>
        <v>14207412</v>
      </c>
    </row>
    <row r="139" spans="2:8">
      <c r="B139" t="s">
        <v>25</v>
      </c>
      <c r="C139">
        <v>2016</v>
      </c>
      <c r="D139" s="12">
        <f>INDEX(LDR!$F$3:$K$45,MATCH(B139,LDR!$B$3:$B$45,0),MATCH(C139,LDR!$F$2:$K$2,0))</f>
        <v>78.3</v>
      </c>
      <c r="E139">
        <f>INDEX(ROA!$F$3:$J$45,MATCH(B139,ROA!$B$3:$B$45,0),MATCH(C139,ROA!$F$2:$J$2,0))</f>
        <v>3.19</v>
      </c>
      <c r="F139">
        <f>INDEX(BOPO!$F$3:$K$45,MATCH(B139,BOPO!$B$3:$B$45,0),MATCH(C139,BOPO!$F$2:$K$2,0))</f>
        <v>0.86382272941178839</v>
      </c>
      <c r="G139">
        <f>INDEX(NPL!$F$3:$J$45,MATCH(B139,NPL!$B$3:$B$45,0),MATCH(C139,NPL!$F$2:$J$2,0))</f>
        <v>5451446.2000000002</v>
      </c>
      <c r="H139">
        <f>INDEX('BANK SIZE'!$F$3:$J$45,MATCH(B139,'BANK SIZE'!$B$3:$B$45,0),MATCH(C139,'BANK SIZE'!$F$2:$J$2,0))</f>
        <v>676738656.89999998</v>
      </c>
    </row>
    <row r="140" spans="2:8">
      <c r="B140" t="s">
        <v>27</v>
      </c>
      <c r="C140">
        <v>2016</v>
      </c>
      <c r="D140" s="12">
        <f>INDEX(LDR!$F$3:$K$45,MATCH(B140,LDR!$B$3:$B$45,0),MATCH(C140,LDR!$F$2:$K$2,0))</f>
        <v>84.3</v>
      </c>
      <c r="E140">
        <f>INDEX(ROA!$F$3:$J$45,MATCH(B140,ROA!$B$3:$B$45,0),MATCH(C140,ROA!$F$2:$J$2,0))</f>
        <v>5.7000000000000002E-2</v>
      </c>
      <c r="F140">
        <f>INDEX(BOPO!$F$3:$K$45,MATCH(B140,BOPO!$B$3:$B$45,0),MATCH(C140,BOPO!$F$2:$K$2,0))</f>
        <v>6.9894407641262593</v>
      </c>
      <c r="G140">
        <f>INDEX(NPL!$F$3:$J$45,MATCH(B140,NPL!$B$3:$B$45,0),MATCH(C140,NPL!$F$2:$J$2,0))</f>
        <v>194880</v>
      </c>
      <c r="H140">
        <f>INDEX('BANK SIZE'!$F$3:$J$45,MATCH(B140,'BANK SIZE'!$B$3:$B$45,0),MATCH(C140,'BANK SIZE'!$F$2:$J$2,0))</f>
        <v>12257389.300000001</v>
      </c>
    </row>
    <row r="141" spans="2:8">
      <c r="B141" t="s">
        <v>29</v>
      </c>
      <c r="C141">
        <v>2016</v>
      </c>
      <c r="D141" s="12">
        <f>INDEX(LDR!$F$3:$K$45,MATCH(B141,LDR!$B$3:$B$45,0),MATCH(C141,LDR!$F$2:$K$2,0))</f>
        <v>93.6</v>
      </c>
      <c r="E141">
        <f>INDEX(ROA!$F$3:$J$45,MATCH(B141,ROA!$B$3:$B$45,0),MATCH(C141,ROA!$F$2:$J$2,0))</f>
        <v>1.22</v>
      </c>
      <c r="F141">
        <f>INDEX(BOPO!$F$3:$K$45,MATCH(B141,BOPO!$B$3:$B$45,0),MATCH(C141,BOPO!$F$2:$K$2,0))</f>
        <v>1.9571163228308355</v>
      </c>
      <c r="G141">
        <f>INDEX(NPL!$F$3:$J$45,MATCH(B141,NPL!$B$3:$B$45,0),MATCH(C141,NPL!$F$2:$J$2,0))</f>
        <v>6894088</v>
      </c>
      <c r="H141">
        <f>INDEX('BANK SIZE'!$F$3:$J$45,MATCH(B141,'BANK SIZE'!$B$3:$B$45,0),MATCH(C141,'BANK SIZE'!$F$2:$J$2,0))</f>
        <v>241571693.69999999</v>
      </c>
    </row>
    <row r="142" spans="2:8">
      <c r="B142" t="s">
        <v>31</v>
      </c>
      <c r="C142">
        <v>2016</v>
      </c>
      <c r="D142" s="12">
        <f>INDEX(LDR!$F$3:$K$45,MATCH(B142,LDR!$B$3:$B$45,0),MATCH(C142,LDR!$F$2:$K$2,0))</f>
        <v>111.7</v>
      </c>
      <c r="E142">
        <f>INDEX(ROA!$F$3:$J$45,MATCH(B142,ROA!$B$3:$B$45,0),MATCH(C142,ROA!$F$2:$J$2,0))</f>
        <v>1.91</v>
      </c>
      <c r="F142">
        <f>INDEX(BOPO!$F$3:$K$45,MATCH(B142,BOPO!$B$3:$B$45,0),MATCH(C142,BOPO!$F$2:$K$2,0))</f>
        <v>1.5730759291694112</v>
      </c>
      <c r="G142">
        <f>INDEX(NPL!$F$3:$J$45,MATCH(B142,NPL!$B$3:$B$45,0),MATCH(C142,NPL!$F$2:$J$2,0))</f>
        <v>3303104.5</v>
      </c>
      <c r="H142">
        <f>INDEX('BANK SIZE'!$F$3:$J$45,MATCH(B142,'BANK SIZE'!$B$3:$B$45,0),MATCH(C142,'BANK SIZE'!$F$2:$J$2,0))</f>
        <v>174436496.19999999</v>
      </c>
    </row>
    <row r="143" spans="2:8">
      <c r="B143" t="s">
        <v>33</v>
      </c>
      <c r="C143">
        <v>2016</v>
      </c>
      <c r="D143" s="12">
        <f>INDEX(LDR!$F$3:$K$45,MATCH(B143,LDR!$B$3:$B$45,0),MATCH(C143,LDR!$F$2:$K$2,0))</f>
        <v>82.4</v>
      </c>
      <c r="E143">
        <f>INDEX(ROA!$F$3:$J$45,MATCH(B143,ROA!$B$3:$B$45,0),MATCH(C143,ROA!$F$2:$J$2,0))</f>
        <v>0.52200000000000002</v>
      </c>
      <c r="F143">
        <f>INDEX(BOPO!$F$3:$K$45,MATCH(B143,BOPO!$B$3:$B$45,0),MATCH(C143,BOPO!$F$2:$K$2,0))</f>
        <v>3.6666487698952444</v>
      </c>
      <c r="G143">
        <f>INDEX(NPL!$F$3:$J$45,MATCH(B143,NPL!$B$3:$B$45,0),MATCH(C143,NPL!$F$2:$J$2,0))</f>
        <v>18806.7</v>
      </c>
      <c r="H143">
        <f>INDEX('BANK SIZE'!$F$3:$J$45,MATCH(B143,'BANK SIZE'!$B$3:$B$45,0),MATCH(C143,'BANK SIZE'!$F$2:$J$2,0))</f>
        <v>2311228.7000000002</v>
      </c>
    </row>
    <row r="144" spans="2:8">
      <c r="B144" t="s">
        <v>35</v>
      </c>
      <c r="C144">
        <v>2016</v>
      </c>
      <c r="D144" s="12">
        <f>INDEX(LDR!$F$3:$K$45,MATCH(B144,LDR!$B$3:$B$45,0),MATCH(C144,LDR!$F$2:$K$2,0))</f>
        <v>84.1</v>
      </c>
      <c r="E144">
        <f>INDEX(ROA!$F$3:$J$45,MATCH(B144,ROA!$B$3:$B$45,0),MATCH(C144,ROA!$F$2:$J$2,0))</f>
        <v>0.504</v>
      </c>
      <c r="F144">
        <f>INDEX(BOPO!$F$3:$K$45,MATCH(B144,BOPO!$B$3:$B$45,0),MATCH(C144,BOPO!$F$2:$K$2,0))</f>
        <v>8.0915613868744085</v>
      </c>
      <c r="G144">
        <f>INDEX(NPL!$F$3:$J$45,MATCH(B144,NPL!$B$3:$B$45,0),MATCH(C144,NPL!$F$2:$J$2,0))</f>
        <v>39558.1</v>
      </c>
      <c r="H144">
        <f>INDEX('BANK SIZE'!$F$3:$J$45,MATCH(B144,'BANK SIZE'!$B$3:$B$45,0),MATCH(C144,'BANK SIZE'!$F$2:$J$2,0))</f>
        <v>2058462.8</v>
      </c>
    </row>
    <row r="145" spans="2:8">
      <c r="B145" s="43" t="s">
        <v>36</v>
      </c>
      <c r="C145">
        <v>2016</v>
      </c>
      <c r="D145" s="12">
        <f>INDEX(LDR!$F$3:$K$45,MATCH(B145,LDR!$B$3:$B$45,0),MATCH(C145,LDR!$F$2:$K$2,0))</f>
        <v>0</v>
      </c>
      <c r="E145" t="e">
        <f>INDEX(ROA!$F$3:$J$45,MATCH(B145,ROA!$B$3:$B$45,0),MATCH(C145,ROA!$F$2:$J$2,0))</f>
        <v>#N/A</v>
      </c>
      <c r="F145" t="e">
        <f>INDEX(BOPO!$F$3:$K$45,MATCH(B145,BOPO!$B$3:$B$45,0),MATCH(C145,BOPO!$F$2:$K$2,0))</f>
        <v>#N/A</v>
      </c>
      <c r="G145" t="e">
        <f>INDEX(NPL!$F$3:$J$45,MATCH(B145,NPL!$B$3:$B$45,0),MATCH(C145,NPL!$F$2:$J$2,0))</f>
        <v>#N/A</v>
      </c>
      <c r="H145" t="e">
        <f>INDEX('BANK SIZE'!$F$3:$J$45,MATCH(B145,'BANK SIZE'!$B$3:$B$45,0),MATCH(C145,'BANK SIZE'!$F$2:$J$2,0))</f>
        <v>#N/A</v>
      </c>
    </row>
    <row r="146" spans="2:8">
      <c r="B146" t="s">
        <v>39</v>
      </c>
      <c r="C146">
        <v>2016</v>
      </c>
      <c r="D146" s="12">
        <f>INDEX(LDR!$F$3:$K$45,MATCH(B146,LDR!$B$3:$B$45,0),MATCH(C146,LDR!$F$2:$K$2,0))</f>
        <v>73.599999999999994</v>
      </c>
      <c r="E146">
        <f>INDEX(ROA!$F$3:$J$45,MATCH(B146,ROA!$B$3:$B$45,0),MATCH(C146,ROA!$F$2:$J$2,0))</f>
        <v>0.29399999999999998</v>
      </c>
      <c r="F146">
        <f>INDEX(BOPO!$F$3:$K$45,MATCH(B146,BOPO!$B$3:$B$45,0),MATCH(C146,BOPO!$F$2:$K$2,0))</f>
        <v>8.767951318458417</v>
      </c>
      <c r="G146">
        <f>INDEX(NPL!$F$3:$J$45,MATCH(B146,NPL!$B$3:$B$45,0),MATCH(C146,NPL!$F$2:$J$2,0))</f>
        <v>43154</v>
      </c>
      <c r="H146">
        <f>INDEX('BANK SIZE'!$F$3:$J$45,MATCH(B146,'BANK SIZE'!$B$3:$B$45,0),MATCH(C146,'BANK SIZE'!$F$2:$J$2,0))</f>
        <v>2359088.7000000002</v>
      </c>
    </row>
    <row r="147" spans="2:8">
      <c r="B147" t="s">
        <v>41</v>
      </c>
      <c r="C147">
        <v>2016</v>
      </c>
      <c r="D147" s="12">
        <f>INDEX(LDR!$F$3:$K$45,MATCH(B147,LDR!$B$3:$B$45,0),MATCH(C147,LDR!$F$2:$K$2,0))</f>
        <v>85.7</v>
      </c>
      <c r="E147">
        <f>INDEX(ROA!$F$3:$J$45,MATCH(B147,ROA!$B$3:$B$45,0),MATCH(C147,ROA!$F$2:$J$2,0))</f>
        <v>1.72</v>
      </c>
      <c r="F147">
        <f>INDEX(BOPO!$F$3:$K$45,MATCH(B147,BOPO!$B$3:$B$45,0),MATCH(C147,BOPO!$F$2:$K$2,0))</f>
        <v>1.4976054632289071</v>
      </c>
      <c r="G147">
        <f>INDEX(NPL!$F$3:$J$45,MATCH(B147,NPL!$B$3:$B$45,0),MATCH(C147,NPL!$F$2:$J$2,0))</f>
        <v>26474455.199999999</v>
      </c>
      <c r="H147">
        <f>INDEX('BANK SIZE'!$F$3:$J$45,MATCH(B147,'BANK SIZE'!$B$3:$B$45,0),MATCH(C147,'BANK SIZE'!$F$2:$J$2,0))</f>
        <v>1038705861.5</v>
      </c>
    </row>
    <row r="148" spans="2:8">
      <c r="B148" t="s">
        <v>43</v>
      </c>
      <c r="C148">
        <v>2016</v>
      </c>
      <c r="D148" s="12">
        <f>INDEX(LDR!$F$3:$K$45,MATCH(B148,LDR!$B$3:$B$45,0),MATCH(C148,LDR!$F$2:$K$2,0))</f>
        <v>97.1</v>
      </c>
      <c r="E148">
        <f>INDEX(ROA!$F$3:$J$45,MATCH(B148,ROA!$B$3:$B$45,0),MATCH(C148,ROA!$F$2:$J$2,0))</f>
        <v>1.19</v>
      </c>
      <c r="F148">
        <f>INDEX(BOPO!$F$3:$K$45,MATCH(B148,BOPO!$B$3:$B$45,0),MATCH(C148,BOPO!$F$2:$K$2,0))</f>
        <v>1.9255000583206063</v>
      </c>
      <c r="G148">
        <f>INDEX(NPL!$F$3:$J$45,MATCH(B148,NPL!$B$3:$B$45,0),MATCH(C148,NPL!$F$2:$J$2,0))</f>
        <v>38163.800000000003</v>
      </c>
      <c r="H148">
        <f>INDEX('BANK SIZE'!$F$3:$J$45,MATCH(B148,'BANK SIZE'!$B$3:$B$45,0),MATCH(C148,'BANK SIZE'!$F$2:$J$2,0))</f>
        <v>5481518.2000000002</v>
      </c>
    </row>
    <row r="149" spans="2:8">
      <c r="B149" t="s">
        <v>45</v>
      </c>
      <c r="C149">
        <v>2016</v>
      </c>
      <c r="D149" s="12">
        <f>INDEX(LDR!$F$3:$K$45,MATCH(B149,LDR!$B$3:$B$45,0),MATCH(C149,LDR!$F$2:$K$2,0))</f>
        <v>90.4</v>
      </c>
      <c r="E149">
        <f>INDEX(ROA!$F$3:$J$45,MATCH(B149,ROA!$B$3:$B$45,0),MATCH(C149,ROA!$F$2:$J$2,0))</f>
        <v>1.42</v>
      </c>
      <c r="F149">
        <f>INDEX(BOPO!$F$3:$K$45,MATCH(B149,BOPO!$B$3:$B$45,0),MATCH(C149,BOPO!$F$2:$K$2,0))</f>
        <v>0.94482433603037697</v>
      </c>
      <c r="G149">
        <f>INDEX(NPL!$F$3:$J$45,MATCH(B149,NPL!$B$3:$B$45,0),MATCH(C149,NPL!$F$2:$J$2,0))</f>
        <v>995443.9</v>
      </c>
      <c r="H149">
        <f>INDEX('BANK SIZE'!$F$3:$J$45,MATCH(B149,'BANK SIZE'!$B$3:$B$45,0),MATCH(C149,'BANK SIZE'!$F$2:$J$2,0))</f>
        <v>60839093.600000001</v>
      </c>
    </row>
    <row r="150" spans="2:8">
      <c r="B150" t="s">
        <v>47</v>
      </c>
      <c r="C150">
        <v>2016</v>
      </c>
      <c r="D150" s="12">
        <f>INDEX(LDR!$F$3:$K$45,MATCH(B150,LDR!$B$3:$B$45,0),MATCH(C150,LDR!$F$2:$K$2,0))</f>
        <v>93.7</v>
      </c>
      <c r="E150">
        <f>INDEX(ROA!$F$3:$J$45,MATCH(B150,ROA!$B$3:$B$45,0),MATCH(C150,ROA!$F$2:$J$2,0))</f>
        <v>1.27</v>
      </c>
      <c r="F150">
        <f>INDEX(BOPO!$F$3:$K$45,MATCH(B150,BOPO!$B$3:$B$45,0),MATCH(C150,BOPO!$F$2:$K$2,0))</f>
        <v>1.4845657779932884</v>
      </c>
      <c r="G150">
        <f>INDEX(NPL!$F$3:$J$45,MATCH(B150,NPL!$B$3:$B$45,0),MATCH(C150,NPL!$F$2:$J$2,0))</f>
        <v>3834175.5</v>
      </c>
      <c r="H150">
        <f>INDEX('BANK SIZE'!$F$3:$J$45,MATCH(B150,'BANK SIZE'!$B$3:$B$45,0),MATCH(C150,'BANK SIZE'!$F$2:$J$2,0))</f>
        <v>166678878.30000001</v>
      </c>
    </row>
    <row r="151" spans="2:8">
      <c r="B151" t="s">
        <v>49</v>
      </c>
      <c r="C151">
        <v>2016</v>
      </c>
      <c r="D151" s="12">
        <f>INDEX(LDR!$F$3:$K$45,MATCH(B151,LDR!$B$3:$B$45,0),MATCH(C151,LDR!$F$2:$K$2,0))</f>
        <v>54</v>
      </c>
      <c r="E151">
        <f>INDEX(ROA!$F$3:$J$45,MATCH(B151,ROA!$B$3:$B$45,0),MATCH(C151,ROA!$F$2:$J$2,0))</f>
        <v>1.47</v>
      </c>
      <c r="F151">
        <f>INDEX(BOPO!$F$3:$K$45,MATCH(B151,BOPO!$B$3:$B$45,0),MATCH(C151,BOPO!$F$2:$K$2,0))</f>
        <v>2.1304955908785117</v>
      </c>
      <c r="G151">
        <f>INDEX(NPL!$F$3:$J$45,MATCH(B151,NPL!$B$3:$B$45,0),MATCH(C151,NPL!$F$2:$J$2,0))</f>
        <v>955632</v>
      </c>
      <c r="H151">
        <f>INDEX('BANK SIZE'!$F$3:$J$45,MATCH(B151,'BANK SIZE'!$B$3:$B$45,0),MATCH(C151,'BANK SIZE'!$F$2:$J$2,0))</f>
        <v>70531672</v>
      </c>
    </row>
    <row r="152" spans="2:8">
      <c r="B152" t="s">
        <v>51</v>
      </c>
      <c r="C152">
        <v>2016</v>
      </c>
      <c r="D152" s="12">
        <f>INDEX(LDR!$F$3:$K$45,MATCH(B152,LDR!$B$3:$B$45,0),MATCH(C152,LDR!$F$2:$K$2,0))</f>
        <v>18.7</v>
      </c>
      <c r="E152">
        <f>INDEX(ROA!$F$3:$J$45,MATCH(B152,ROA!$B$3:$B$45,0),MATCH(C152,ROA!$F$2:$J$2,0))</f>
        <v>2.64</v>
      </c>
      <c r="F152">
        <f>INDEX(BOPO!$F$3:$K$45,MATCH(B152,BOPO!$B$3:$B$45,0),MATCH(C152,BOPO!$F$2:$K$2,0))</f>
        <v>0.81881188516543635</v>
      </c>
      <c r="G152">
        <f>INDEX(NPL!$F$3:$J$45,MATCH(B152,NPL!$B$3:$B$45,0),MATCH(C152,NPL!$F$2:$J$2,0))</f>
        <v>225469.4</v>
      </c>
      <c r="H152">
        <f>INDEX('BANK SIZE'!$F$3:$J$45,MATCH(B152,'BANK SIZE'!$B$3:$B$45,0),MATCH(C152,'BANK SIZE'!$F$2:$J$2,0))</f>
        <v>10587949.300000001</v>
      </c>
    </row>
    <row r="153" spans="2:8">
      <c r="B153" t="s">
        <v>53</v>
      </c>
      <c r="C153">
        <v>2016</v>
      </c>
      <c r="D153" s="12">
        <f>INDEX(LDR!$F$3:$K$45,MATCH(B153,LDR!$B$3:$B$45,0),MATCH(C153,LDR!$F$2:$K$2,0))</f>
        <v>50.1</v>
      </c>
      <c r="E153">
        <f>INDEX(ROA!$F$3:$J$45,MATCH(B153,ROA!$B$3:$B$45,0),MATCH(C153,ROA!$F$2:$J$2,0))</f>
        <v>0.42</v>
      </c>
      <c r="F153">
        <f>INDEX(BOPO!$F$3:$K$45,MATCH(B153,BOPO!$B$3:$B$45,0),MATCH(C153,BOPO!$F$2:$K$2,0))</f>
        <v>3.8272051124950557</v>
      </c>
      <c r="G153">
        <f>INDEX(NPL!$F$3:$J$45,MATCH(B153,NPL!$B$3:$B$45,0),MATCH(C153,NPL!$F$2:$J$2,0))</f>
        <v>23823.1</v>
      </c>
      <c r="H153">
        <f>INDEX('BANK SIZE'!$F$3:$J$45,MATCH(B153,'BANK SIZE'!$B$3:$B$45,0),MATCH(C153,'BANK SIZE'!$F$2:$J$2,0))</f>
        <v>2212094.9</v>
      </c>
    </row>
    <row r="154" spans="2:8">
      <c r="B154" t="s">
        <v>55</v>
      </c>
      <c r="C154">
        <v>2016</v>
      </c>
      <c r="D154" s="12">
        <f>INDEX(LDR!$F$3:$K$45,MATCH(B154,LDR!$B$3:$B$45,0),MATCH(C154,LDR!$F$2:$K$2,0))</f>
        <v>74</v>
      </c>
      <c r="E154">
        <f>INDEX(ROA!$F$3:$J$45,MATCH(B154,ROA!$B$3:$B$45,0),MATCH(C154,ROA!$F$2:$J$2,0))</f>
        <v>-0.58299999999999996</v>
      </c>
      <c r="F154">
        <f>INDEX(BOPO!$F$3:$K$45,MATCH(B154,BOPO!$B$3:$B$45,0),MATCH(C154,BOPO!$F$2:$K$2,0))</f>
        <v>-5.5122099125364432</v>
      </c>
      <c r="G154">
        <f>INDEX(NPL!$F$3:$J$45,MATCH(B154,NPL!$B$3:$B$45,0),MATCH(C154,NPL!$F$2:$J$2,0))</f>
        <v>221290</v>
      </c>
      <c r="H154">
        <f>INDEX('BANK SIZE'!$F$3:$J$45,MATCH(B154,'BANK SIZE'!$B$3:$B$45,0),MATCH(C154,'BANK SIZE'!$F$2:$J$2,0))</f>
        <v>13057547.1</v>
      </c>
    </row>
    <row r="155" spans="2:8">
      <c r="B155" t="s">
        <v>57</v>
      </c>
      <c r="C155">
        <v>2016</v>
      </c>
      <c r="D155" s="12">
        <f>INDEX(LDR!$F$3:$K$45,MATCH(B155,LDR!$B$3:$B$45,0),MATCH(C155,LDR!$F$2:$K$2,0))</f>
        <v>52.5</v>
      </c>
      <c r="E155">
        <f>INDEX(ROA!$F$3:$J$45,MATCH(B155,ROA!$B$3:$B$45,0),MATCH(C155,ROA!$F$2:$J$2,0))</f>
        <v>0.36199999999999999</v>
      </c>
      <c r="F155">
        <f>INDEX(BOPO!$F$3:$K$45,MATCH(B155,BOPO!$B$3:$B$45,0),MATCH(C155,BOPO!$F$2:$K$2,0))</f>
        <v>7.8922930117350871</v>
      </c>
      <c r="G155" t="str">
        <f>INDEX(NPL!$F$3:$J$45,MATCH(B155,NPL!$B$3:$B$45,0),MATCH(C155,NPL!$F$2:$J$2,0))</f>
        <v>-</v>
      </c>
      <c r="H155">
        <f>INDEX('BANK SIZE'!$F$3:$J$45,MATCH(B155,'BANK SIZE'!$B$3:$B$45,0),MATCH(C155,'BANK SIZE'!$F$2:$J$2,0))</f>
        <v>8992242.6999999993</v>
      </c>
    </row>
    <row r="156" spans="2:8">
      <c r="B156" t="s">
        <v>59</v>
      </c>
      <c r="C156">
        <v>2016</v>
      </c>
      <c r="D156" s="12">
        <f>INDEX(LDR!$F$3:$K$45,MATCH(B156,LDR!$B$3:$B$45,0),MATCH(C156,LDR!$F$2:$K$2,0))</f>
        <v>86.4</v>
      </c>
      <c r="E156">
        <f>INDEX(ROA!$F$3:$J$45,MATCH(B156,ROA!$B$3:$B$45,0),MATCH(C156,ROA!$F$2:$J$2,0))</f>
        <v>2.2400000000000002</v>
      </c>
      <c r="F156">
        <f>INDEX(BOPO!$F$3:$K$45,MATCH(B156,BOPO!$B$3:$B$45,0),MATCH(C156,BOPO!$F$2:$K$2,0))</f>
        <v>1.1995939152610942</v>
      </c>
      <c r="G156">
        <f>INDEX(NPL!$F$3:$J$45,MATCH(B156,NPL!$B$3:$B$45,0),MATCH(C156,NPL!$F$2:$J$2,0))</f>
        <v>11644273.4</v>
      </c>
      <c r="H156">
        <f>INDEX('BANK SIZE'!$F$3:$J$45,MATCH(B156,'BANK SIZE'!$B$3:$B$45,0),MATCH(C156,'BANK SIZE'!$F$2:$J$2,0))</f>
        <v>603031794.39999998</v>
      </c>
    </row>
    <row r="157" spans="2:8">
      <c r="B157" t="s">
        <v>61</v>
      </c>
      <c r="C157">
        <v>2016</v>
      </c>
      <c r="D157" s="12">
        <f>INDEX(LDR!$F$3:$K$45,MATCH(B157,LDR!$B$3:$B$45,0),MATCH(C157,LDR!$F$2:$K$2,0))</f>
        <v>81.8</v>
      </c>
      <c r="E157">
        <f>INDEX(ROA!$F$3:$J$45,MATCH(B157,ROA!$B$3:$B$45,0),MATCH(C157,ROA!$F$2:$J$2,0))</f>
        <v>-0.99399999999999999</v>
      </c>
      <c r="F157">
        <f>INDEX(BOPO!$F$3:$K$45,MATCH(B157,BOPO!$B$3:$B$45,0),MATCH(C157,BOPO!$F$2:$K$2,0))</f>
        <v>-4.9393369003154071</v>
      </c>
      <c r="G157">
        <f>INDEX(NPL!$F$3:$J$45,MATCH(B157,NPL!$B$3:$B$45,0),MATCH(C157,NPL!$F$2:$J$2,0))</f>
        <v>282370.90000000002</v>
      </c>
      <c r="H157">
        <f>INDEX('BANK SIZE'!$F$3:$J$45,MATCH(B157,'BANK SIZE'!$B$3:$B$45,0),MATCH(C157,'BANK SIZE'!$F$2:$J$2,0))</f>
        <v>7705781.2999999998</v>
      </c>
    </row>
    <row r="158" spans="2:8">
      <c r="B158" t="s">
        <v>63</v>
      </c>
      <c r="C158">
        <v>2016</v>
      </c>
      <c r="D158" s="12">
        <f>INDEX(LDR!$F$3:$K$45,MATCH(B158,LDR!$B$3:$B$45,0),MATCH(C158,LDR!$F$2:$K$2,0))</f>
        <v>86.9</v>
      </c>
      <c r="E158">
        <f>INDEX(ROA!$F$3:$J$45,MATCH(B158,ROA!$B$3:$B$45,0),MATCH(C158,ROA!$F$2:$J$2,0))</f>
        <v>1.5</v>
      </c>
      <c r="F158">
        <f>INDEX(BOPO!$F$3:$K$45,MATCH(B158,BOPO!$B$3:$B$45,0),MATCH(C158,BOPO!$F$2:$K$2,0))</f>
        <v>1.1864891757339164</v>
      </c>
      <c r="G158">
        <f>INDEX(NPL!$F$3:$J$45,MATCH(B158,NPL!$B$3:$B$45,0),MATCH(C158,NPL!$F$2:$J$2,0))</f>
        <v>1748931.7</v>
      </c>
      <c r="H158">
        <f>INDEX('BANK SIZE'!$F$3:$J$45,MATCH(B158,'BANK SIZE'!$B$3:$B$45,0),MATCH(C158,'BANK SIZE'!$F$2:$J$2,0))</f>
        <v>138196321.40000001</v>
      </c>
    </row>
    <row r="159" spans="2:8">
      <c r="B159" t="s">
        <v>65</v>
      </c>
      <c r="C159">
        <v>2016</v>
      </c>
      <c r="D159" s="12">
        <f>INDEX(LDR!$F$3:$K$45,MATCH(B159,LDR!$B$3:$B$45,0),MATCH(C159,LDR!$F$2:$K$2,0))</f>
        <v>71.8</v>
      </c>
      <c r="E159">
        <f>INDEX(ROA!$F$3:$J$45,MATCH(B159,ROA!$B$3:$B$45,0),MATCH(C159,ROA!$F$2:$J$2,0))</f>
        <v>-1.21</v>
      </c>
      <c r="F159">
        <f>INDEX(BOPO!$F$3:$K$45,MATCH(B159,BOPO!$B$3:$B$45,0),MATCH(C159,BOPO!$F$2:$K$2,0))</f>
        <v>-1.1368823304058462</v>
      </c>
      <c r="G159">
        <f>INDEX(NPL!$F$3:$J$45,MATCH(B159,NPL!$B$3:$B$45,0),MATCH(C159,NPL!$F$2:$J$2,0))</f>
        <v>395552</v>
      </c>
      <c r="H159">
        <f>INDEX('BANK SIZE'!$F$3:$J$45,MATCH(B159,'BANK SIZE'!$B$3:$B$45,0),MATCH(C159,'BANK SIZE'!$F$2:$J$2,0))</f>
        <v>4306072.9000000004</v>
      </c>
    </row>
    <row r="160" spans="2:8">
      <c r="B160" t="s">
        <v>67</v>
      </c>
      <c r="C160">
        <v>2016</v>
      </c>
      <c r="D160" s="12">
        <f>INDEX(LDR!$F$3:$K$45,MATCH(B160,LDR!$B$3:$B$45,0),MATCH(C160,LDR!$F$2:$K$2,0))</f>
        <v>646.20000000000005</v>
      </c>
      <c r="E160">
        <f>INDEX(ROA!$F$3:$J$45,MATCH(B160,ROA!$B$3:$B$45,0),MATCH(C160,ROA!$F$2:$J$2,0))</f>
        <v>-11.1</v>
      </c>
      <c r="F160">
        <f>INDEX(BOPO!$F$3:$K$45,MATCH(B160,BOPO!$B$3:$B$45,0),MATCH(C160,BOPO!$F$2:$K$2,0))</f>
        <v>-0.30771517384145797</v>
      </c>
      <c r="G160">
        <f>INDEX(NPL!$F$3:$J$45,MATCH(B160,NPL!$B$3:$B$45,0),MATCH(C160,NPL!$F$2:$J$2,0))</f>
        <v>143456</v>
      </c>
      <c r="H160">
        <f>INDEX('BANK SIZE'!$F$3:$J$45,MATCH(B160,'BANK SIZE'!$B$3:$B$45,0),MATCH(C160,'BANK SIZE'!$F$2:$J$2,0))</f>
        <v>8757962.4000000004</v>
      </c>
    </row>
    <row r="161" spans="2:8">
      <c r="B161" t="s">
        <v>69</v>
      </c>
      <c r="C161">
        <v>2016</v>
      </c>
      <c r="D161" s="12">
        <f>INDEX(LDR!$F$3:$K$45,MATCH(B161,LDR!$B$3:$B$45,0),MATCH(C161,LDR!$F$2:$K$2,0))</f>
        <v>84.2</v>
      </c>
      <c r="E161">
        <f>INDEX(ROA!$F$3:$J$45,MATCH(B161,ROA!$B$3:$B$45,0),MATCH(C161,ROA!$F$2:$J$2,0))</f>
        <v>0.98299999999999998</v>
      </c>
      <c r="F161">
        <f>INDEX(BOPO!$F$3:$K$45,MATCH(B161,BOPO!$B$3:$B$45,0),MATCH(C161,BOPO!$F$2:$K$2,0))</f>
        <v>3.226066195666264</v>
      </c>
      <c r="G161">
        <f>INDEX(NPL!$F$3:$J$45,MATCH(B161,NPL!$B$3:$B$45,0),MATCH(C161,NPL!$F$2:$J$2,0))</f>
        <v>2056077.7</v>
      </c>
      <c r="H161">
        <f>INDEX('BANK SIZE'!$F$3:$J$45,MATCH(B161,'BANK SIZE'!$B$3:$B$45,0),MATCH(C161,'BANK SIZE'!$F$2:$J$2,0))</f>
        <v>102318442.5</v>
      </c>
    </row>
    <row r="162" spans="2:8">
      <c r="B162" t="s">
        <v>71</v>
      </c>
      <c r="C162">
        <v>2016</v>
      </c>
      <c r="D162" s="12">
        <f>INDEX(LDR!$F$3:$K$45,MATCH(B162,LDR!$B$3:$B$45,0),MATCH(C162,LDR!$F$2:$K$2,0))</f>
        <v>84.9</v>
      </c>
      <c r="E162">
        <f>INDEX(ROA!$F$3:$J$45,MATCH(B162,ROA!$B$3:$B$45,0),MATCH(C162,ROA!$F$2:$J$2,0))</f>
        <v>2.3199999999999998</v>
      </c>
      <c r="F162">
        <f>INDEX(BOPO!$F$3:$K$45,MATCH(B162,BOPO!$B$3:$B$45,0),MATCH(C162,BOPO!$F$2:$K$2,0))</f>
        <v>1.1407458417828882</v>
      </c>
      <c r="G162">
        <f>INDEX(NPL!$F$3:$J$45,MATCH(B162,NPL!$B$3:$B$45,0),MATCH(C162,NPL!$F$2:$J$2,0))</f>
        <v>1414450.8</v>
      </c>
      <c r="H162">
        <f>INDEX('BANK SIZE'!$F$3:$J$45,MATCH(B162,'BANK SIZE'!$B$3:$B$45,0),MATCH(C162,'BANK SIZE'!$F$2:$J$2,0))</f>
        <v>43032943.899999999</v>
      </c>
    </row>
    <row r="163" spans="2:8">
      <c r="B163" t="s">
        <v>73</v>
      </c>
      <c r="C163">
        <v>2016</v>
      </c>
      <c r="D163" s="12">
        <f>INDEX(LDR!$F$3:$K$45,MATCH(B163,LDR!$B$3:$B$45,0),MATCH(C163,LDR!$F$2:$K$2,0))</f>
        <v>72.599999999999994</v>
      </c>
      <c r="E163">
        <f>INDEX(ROA!$F$3:$J$45,MATCH(B163,ROA!$B$3:$B$45,0),MATCH(C163,ROA!$F$2:$J$2,0))</f>
        <v>-2.82</v>
      </c>
      <c r="F163">
        <f>INDEX(BOPO!$F$3:$K$45,MATCH(B163,BOPO!$B$3:$B$45,0),MATCH(C163,BOPO!$F$2:$K$2,0))</f>
        <v>-0.73881065293646309</v>
      </c>
      <c r="G163">
        <f>INDEX(NPL!$F$3:$J$45,MATCH(B163,NPL!$B$3:$B$45,0),MATCH(C163,NPL!$F$2:$J$2,0))</f>
        <v>9611601.5999999996</v>
      </c>
      <c r="H163">
        <f>INDEX('BANK SIZE'!$F$3:$J$45,MATCH(B163,'BANK SIZE'!$B$3:$B$45,0),MATCH(C163,'BANK SIZE'!$F$2:$J$2,0))</f>
        <v>165527488.5</v>
      </c>
    </row>
    <row r="164" spans="2:8">
      <c r="B164" t="s">
        <v>75</v>
      </c>
      <c r="C164">
        <v>2016</v>
      </c>
      <c r="D164" s="12">
        <f>INDEX(LDR!$F$3:$K$45,MATCH(B164,LDR!$B$3:$B$45,0),MATCH(C164,LDR!$F$2:$K$2,0))</f>
        <v>90.6</v>
      </c>
      <c r="E164">
        <f>INDEX(ROA!$F$3:$J$45,MATCH(B164,ROA!$B$3:$B$45,0),MATCH(C164,ROA!$F$2:$J$2,0))</f>
        <v>-3.37</v>
      </c>
      <c r="F164">
        <f>INDEX(BOPO!$F$3:$K$45,MATCH(B164,BOPO!$B$3:$B$45,0),MATCH(C164,BOPO!$F$2:$K$2,0))</f>
        <v>-0.55986608618311884</v>
      </c>
      <c r="G164">
        <f>INDEX(NPL!$F$3:$J$45,MATCH(B164,NPL!$B$3:$B$45,0),MATCH(C164,NPL!$F$2:$J$2,0))</f>
        <v>1253745.8</v>
      </c>
      <c r="H164">
        <f>INDEX('BANK SIZE'!$F$3:$J$45,MATCH(B164,'BANK SIZE'!$B$3:$B$45,0),MATCH(C164,'BANK SIZE'!$F$2:$J$2,0))</f>
        <v>24372698.5</v>
      </c>
    </row>
    <row r="165" spans="2:8">
      <c r="B165" t="s">
        <v>77</v>
      </c>
      <c r="C165">
        <v>2016</v>
      </c>
      <c r="D165" s="12">
        <f>INDEX(LDR!$F$3:$K$45,MATCH(B165,LDR!$B$3:$B$45,0),MATCH(C165,LDR!$F$2:$K$2,0))</f>
        <v>86.3</v>
      </c>
      <c r="E165">
        <f>INDEX(ROA!$F$3:$J$45,MATCH(B165,ROA!$B$3:$B$45,0),MATCH(C165,ROA!$F$2:$J$2,0))</f>
        <v>2.82</v>
      </c>
      <c r="F165">
        <f>INDEX(BOPO!$F$3:$K$45,MATCH(B165,BOPO!$B$3:$B$45,0),MATCH(C165,BOPO!$F$2:$K$2,0))</f>
        <v>1.1585866597553027</v>
      </c>
      <c r="G165">
        <f>INDEX(NPL!$F$3:$J$45,MATCH(B165,NPL!$B$3:$B$45,0),MATCH(C165,NPL!$F$2:$J$2,0))</f>
        <v>13857780</v>
      </c>
      <c r="H165">
        <f>INDEX('BANK SIZE'!$F$3:$J$45,MATCH(B165,'BANK SIZE'!$B$3:$B$45,0),MATCH(C165,'BANK SIZE'!$F$2:$J$2,0))</f>
        <v>1003644283.5</v>
      </c>
    </row>
    <row r="166" spans="2:8">
      <c r="B166" t="s">
        <v>79</v>
      </c>
      <c r="C166">
        <v>2016</v>
      </c>
      <c r="D166" s="12">
        <f>INDEX(LDR!$F$3:$K$45,MATCH(B166,LDR!$B$3:$B$45,0),MATCH(C166,LDR!$F$2:$K$2,0))</f>
        <v>86</v>
      </c>
      <c r="E166">
        <f>INDEX(ROA!$F$3:$J$45,MATCH(B166,ROA!$B$3:$B$45,0),MATCH(C166,ROA!$F$2:$J$2,0))</f>
        <v>1</v>
      </c>
      <c r="F166">
        <f>INDEX(BOPO!$F$3:$K$45,MATCH(B166,BOPO!$B$3:$B$45,0),MATCH(C166,BOPO!$F$2:$K$2,0))</f>
        <v>1.4979319149845216</v>
      </c>
      <c r="G166">
        <f>INDEX(NPL!$F$3:$J$45,MATCH(B166,NPL!$B$3:$B$45,0),MATCH(C166,NPL!$F$2:$J$2,0))</f>
        <v>522285</v>
      </c>
      <c r="H166">
        <f>INDEX('BANK SIZE'!$F$3:$J$45,MATCH(B166,'BANK SIZE'!$B$3:$B$45,0),MATCH(C166,'BANK SIZE'!$F$2:$J$2,0))</f>
        <v>11377959.1</v>
      </c>
    </row>
    <row r="167" spans="2:8">
      <c r="B167" t="s">
        <v>81</v>
      </c>
      <c r="C167">
        <v>2016</v>
      </c>
      <c r="D167" s="12">
        <f>INDEX(LDR!$F$3:$K$45,MATCH(B167,LDR!$B$3:$B$45,0),MATCH(C167,LDR!$F$2:$K$2,0))</f>
        <v>75</v>
      </c>
      <c r="E167">
        <f>INDEX(ROA!$F$3:$J$45,MATCH(B167,ROA!$B$3:$B$45,0),MATCH(C167,ROA!$F$2:$J$2,0))</f>
        <v>0.80900000000000005</v>
      </c>
      <c r="F167">
        <f>INDEX(BOPO!$F$3:$K$45,MATCH(B167,BOPO!$B$3:$B$45,0),MATCH(C167,BOPO!$F$2:$K$2,0))</f>
        <v>4.7156249223559952</v>
      </c>
      <c r="G167">
        <f>INDEX(NPL!$F$3:$J$45,MATCH(B167,NPL!$B$3:$B$45,0),MATCH(C167,NPL!$F$2:$J$2,0))</f>
        <v>405152.9</v>
      </c>
      <c r="H167">
        <f>INDEX('BANK SIZE'!$F$3:$J$45,MATCH(B167,'BANK SIZE'!$B$3:$B$45,0),MATCH(C167,'BANK SIZE'!$F$2:$J$2,0))</f>
        <v>31192621.600000001</v>
      </c>
    </row>
    <row r="168" spans="2:8">
      <c r="B168" t="s">
        <v>83</v>
      </c>
      <c r="C168">
        <v>2016</v>
      </c>
      <c r="D168" s="12">
        <f>INDEX(LDR!$F$3:$K$45,MATCH(B168,LDR!$B$3:$B$45,0),MATCH(C168,LDR!$F$2:$K$2,0))</f>
        <v>99.2</v>
      </c>
      <c r="E168">
        <f>INDEX(ROA!$F$3:$J$45,MATCH(B168,ROA!$B$3:$B$45,0),MATCH(C168,ROA!$F$2:$J$2,0))</f>
        <v>1.27</v>
      </c>
      <c r="F168">
        <f>INDEX(BOPO!$F$3:$K$45,MATCH(B168,BOPO!$B$3:$B$45,0),MATCH(C168,BOPO!$F$2:$K$2,0))</f>
        <v>0.97392045087892587</v>
      </c>
      <c r="G168">
        <f>INDEX(NPL!$F$3:$J$45,MATCH(B168,NPL!$B$3:$B$45,0),MATCH(C168,NPL!$F$2:$J$2,0))</f>
        <v>4676243.3</v>
      </c>
      <c r="H168">
        <f>INDEX('BANK SIZE'!$F$3:$J$45,MATCH(B168,'BANK SIZE'!$B$3:$B$45,0),MATCH(C168,'BANK SIZE'!$F$2:$J$2,0))</f>
        <v>214168448.59999999</v>
      </c>
    </row>
    <row r="169" spans="2:8">
      <c r="B169" t="s">
        <v>85</v>
      </c>
      <c r="C169">
        <v>2016</v>
      </c>
      <c r="D169" s="12">
        <f>INDEX(LDR!$F$3:$K$45,MATCH(B169,LDR!$B$3:$B$45,0),MATCH(C169,LDR!$F$2:$K$2,0))</f>
        <v>93.4</v>
      </c>
      <c r="E169">
        <f>INDEX(ROA!$F$3:$J$45,MATCH(B169,ROA!$B$3:$B$45,0),MATCH(C169,ROA!$F$2:$J$2,0))</f>
        <v>2.11</v>
      </c>
      <c r="F169">
        <f>INDEX(BOPO!$F$3:$K$45,MATCH(B169,BOPO!$B$3:$B$45,0),MATCH(C169,BOPO!$F$2:$K$2,0))</f>
        <v>2.4002559598520956</v>
      </c>
      <c r="G169">
        <f>INDEX(NPL!$F$3:$J$45,MATCH(B169,NPL!$B$3:$B$45,0),MATCH(C169,NPL!$F$2:$J$2,0))</f>
        <v>502002.9</v>
      </c>
      <c r="H169">
        <f>INDEX('BANK SIZE'!$F$3:$J$45,MATCH(B169,'BANK SIZE'!$B$3:$B$45,0),MATCH(C169,'BANK SIZE'!$F$2:$J$2,0))</f>
        <v>91371374</v>
      </c>
    </row>
    <row r="170" spans="2:8">
      <c r="B170" t="s">
        <v>87</v>
      </c>
      <c r="C170">
        <v>2016</v>
      </c>
      <c r="D170" s="12">
        <f>INDEX(LDR!$F$3:$K$45,MATCH(B170,LDR!$B$3:$B$45,0),MATCH(C170,LDR!$F$2:$K$2,0))</f>
        <v>67.599999999999994</v>
      </c>
      <c r="E170">
        <f>INDEX(ROA!$F$3:$J$45,MATCH(B170,ROA!$B$3:$B$45,0),MATCH(C170,ROA!$F$2:$J$2,0))</f>
        <v>1.03</v>
      </c>
      <c r="F170">
        <f>INDEX(BOPO!$F$3:$K$45,MATCH(B170,BOPO!$B$3:$B$45,0),MATCH(C170,BOPO!$F$2:$K$2,0))</f>
        <v>1.4553333388609035</v>
      </c>
      <c r="G170">
        <f>INDEX(NPL!$F$3:$J$45,MATCH(B170,NPL!$B$3:$B$45,0),MATCH(C170,NPL!$F$2:$J$2,0))</f>
        <v>1809609</v>
      </c>
      <c r="H170">
        <f>INDEX('BANK SIZE'!$F$3:$J$45,MATCH(B170,'BANK SIZE'!$B$3:$B$45,0),MATCH(C170,'BANK SIZE'!$F$2:$J$2,0))</f>
        <v>25999977.600000001</v>
      </c>
    </row>
    <row r="171" spans="2:8">
      <c r="B171" t="s">
        <v>89</v>
      </c>
      <c r="C171">
        <v>2016</v>
      </c>
      <c r="D171" s="12">
        <f>INDEX(LDR!$F$3:$K$45,MATCH(B171,LDR!$B$3:$B$45,0),MATCH(C171,LDR!$F$2:$K$2,0))</f>
        <v>103.3</v>
      </c>
      <c r="E171">
        <f>INDEX(ROA!$F$3:$J$45,MATCH(B171,ROA!$B$3:$B$45,0),MATCH(C171,ROA!$F$2:$J$2,0))</f>
        <v>1.65</v>
      </c>
      <c r="F171">
        <f>INDEX(BOPO!$F$3:$K$45,MATCH(B171,BOPO!$B$3:$B$45,0),MATCH(C171,BOPO!$F$2:$K$2,0))</f>
        <v>1.3805337675409157</v>
      </c>
      <c r="G171">
        <f>INDEX(NPL!$F$3:$J$45,MATCH(B171,NPL!$B$3:$B$45,0),MATCH(C171,NPL!$F$2:$J$2,0))</f>
        <v>251157</v>
      </c>
      <c r="H171">
        <f>INDEX('BANK SIZE'!$F$3:$J$45,MATCH(B171,'BANK SIZE'!$B$3:$B$45,0),MATCH(C171,'BANK SIZE'!$F$2:$J$2,0))</f>
        <v>22630630.800000001</v>
      </c>
    </row>
    <row r="172" spans="2:8">
      <c r="B172" t="s">
        <v>91</v>
      </c>
      <c r="C172">
        <v>2016</v>
      </c>
      <c r="D172" s="12">
        <f>INDEX(LDR!$F$3:$K$45,MATCH(B172,LDR!$B$3:$B$45,0),MATCH(C172,LDR!$F$2:$K$2,0))</f>
        <v>94.4</v>
      </c>
      <c r="E172">
        <f>INDEX(ROA!$F$3:$J$45,MATCH(B172,ROA!$B$3:$B$45,0),MATCH(C172,ROA!$F$2:$J$2,0))</f>
        <v>0.316</v>
      </c>
      <c r="F172">
        <f>INDEX(BOPO!$F$3:$K$45,MATCH(B172,BOPO!$B$3:$B$45,0),MATCH(C172,BOPO!$F$2:$K$2,0))</f>
        <v>9.6347963991336556</v>
      </c>
      <c r="G172">
        <f>INDEX(NPL!$F$3:$J$45,MATCH(B172,NPL!$B$3:$B$45,0),MATCH(C172,NPL!$F$2:$J$2,0))</f>
        <v>120402.2</v>
      </c>
      <c r="H172">
        <f>INDEX('BANK SIZE'!$F$3:$J$45,MATCH(B172,'BANK SIZE'!$B$3:$B$45,0),MATCH(C172,'BANK SIZE'!$F$2:$J$2,0))</f>
        <v>4134763.6</v>
      </c>
    </row>
    <row r="173" spans="2:8">
      <c r="B173" t="s">
        <v>93</v>
      </c>
      <c r="C173">
        <v>2016</v>
      </c>
      <c r="D173" s="12">
        <f>INDEX(LDR!$F$3:$K$45,MATCH(B173,LDR!$B$3:$B$45,0),MATCH(C173,LDR!$F$2:$K$2,0))</f>
        <v>73.7</v>
      </c>
      <c r="E173">
        <f>INDEX(ROA!$F$3:$J$45,MATCH(B173,ROA!$B$3:$B$45,0),MATCH(C173,ROA!$F$2:$J$2,0))</f>
        <v>-3.09</v>
      </c>
      <c r="F173">
        <f>INDEX(BOPO!$F$3:$K$45,MATCH(B173,BOPO!$B$3:$B$45,0),MATCH(C173,BOPO!$F$2:$K$2,0))</f>
        <v>-1.3387564552918163</v>
      </c>
      <c r="G173">
        <f>INDEX(NPL!$F$3:$J$45,MATCH(B173,NPL!$B$3:$B$45,0),MATCH(C173,NPL!$F$2:$J$2,0))</f>
        <v>186498</v>
      </c>
      <c r="H173">
        <f>INDEX('BANK SIZE'!$F$3:$J$45,MATCH(B173,'BANK SIZE'!$B$3:$B$45,0),MATCH(C173,'BANK SIZE'!$F$2:$J$2,0))</f>
        <v>5251397.2</v>
      </c>
    </row>
    <row r="174" spans="2:8">
      <c r="B174" t="s">
        <v>6</v>
      </c>
      <c r="C174">
        <v>2017</v>
      </c>
      <c r="D174" s="12">
        <f>INDEX(LDR!$F$3:$K$45,MATCH(B174,LDR!$B$3:$B$45,0),MATCH(C174,LDR!$F$2:$K$2,0))</f>
        <v>81.3</v>
      </c>
      <c r="E174">
        <f>INDEX(ROA!$F$3:$J$45,MATCH(B174,ROA!$B$3:$B$45,0),MATCH(C174,ROA!$F$2:$J$2,0))</f>
        <v>1.27</v>
      </c>
      <c r="F174">
        <f>INDEX(BOPO!$F$3:$K$45,MATCH(B174,BOPO!$B$3:$B$45,0),MATCH(C174,BOPO!$F$2:$K$2,0))</f>
        <v>1.8350179773480508</v>
      </c>
      <c r="G174">
        <f>INDEX(NPL!$F$3:$J$45,MATCH(B174,NPL!$B$3:$B$45,0),MATCH(C174,NPL!$F$2:$J$2,0))</f>
        <v>46889.332000000002</v>
      </c>
      <c r="H174">
        <f>INDEX('BANK SIZE'!$F$3:$J$45,MATCH(B174,'BANK SIZE'!$B$3:$B$45,0),MATCH(C174,'BANK SIZE'!$F$2:$J$2,0))</f>
        <v>7014670.4000000004</v>
      </c>
    </row>
    <row r="175" spans="2:8">
      <c r="B175" t="s">
        <v>11</v>
      </c>
      <c r="C175">
        <v>2017</v>
      </c>
      <c r="D175" s="12">
        <f>INDEX(LDR!$F$3:$K$45,MATCH(B175,LDR!$B$3:$B$45,0),MATCH(C175,LDR!$F$2:$K$2,0))</f>
        <v>85</v>
      </c>
      <c r="E175">
        <f>INDEX(ROA!$F$3:$J$45,MATCH(B175,ROA!$B$3:$B$45,0),MATCH(C175,ROA!$F$2:$J$2,0))</f>
        <v>1.1599999999999999</v>
      </c>
      <c r="F175">
        <f>INDEX(BOPO!$F$3:$K$45,MATCH(B175,BOPO!$B$3:$B$45,0),MATCH(C175,BOPO!$F$2:$K$2,0))</f>
        <v>1.8053155227651778</v>
      </c>
      <c r="G175">
        <f>INDEX(NPL!$F$3:$J$45,MATCH(B175,NPL!$B$3:$B$45,0),MATCH(C175,NPL!$F$2:$J$2,0))</f>
        <v>23462</v>
      </c>
      <c r="H175">
        <f>INDEX('BANK SIZE'!$F$3:$J$45,MATCH(B175,'BANK SIZE'!$B$3:$B$45,0),MATCH(C175,'BANK SIZE'!$F$2:$J$2,0))</f>
        <v>4581927.5</v>
      </c>
    </row>
    <row r="176" spans="2:8">
      <c r="B176" t="s">
        <v>13</v>
      </c>
      <c r="C176">
        <v>2017</v>
      </c>
      <c r="D176" s="12">
        <f>INDEX(LDR!$F$3:$K$45,MATCH(B176,LDR!$B$3:$B$45,0),MATCH(C176,LDR!$F$2:$K$2,0))</f>
        <v>95.2</v>
      </c>
      <c r="E176">
        <f>INDEX(ROA!$F$3:$J$45,MATCH(B176,ROA!$B$3:$B$45,0),MATCH(C176,ROA!$F$2:$J$2,0))</f>
        <v>0.97299999999999998</v>
      </c>
      <c r="F176">
        <f>INDEX(BOPO!$F$3:$K$45,MATCH(B176,BOPO!$B$3:$B$45,0),MATCH(C176,BOPO!$F$2:$K$2,0))</f>
        <v>1.610563593726265</v>
      </c>
      <c r="G176">
        <f>INDEX(NPL!$F$3:$J$45,MATCH(B176,NPL!$B$3:$B$45,0),MATCH(C176,NPL!$F$2:$J$2,0))</f>
        <v>3802681.2</v>
      </c>
      <c r="H176">
        <f>INDEX('BANK SIZE'!$F$3:$J$45,MATCH(B176,'BANK SIZE'!$B$3:$B$45,0),MATCH(C176,'BANK SIZE'!$F$2:$J$2,0))</f>
        <v>213541585.19999999</v>
      </c>
    </row>
    <row r="177" spans="2:8">
      <c r="B177" t="s">
        <v>15</v>
      </c>
      <c r="C177">
        <v>2017</v>
      </c>
      <c r="D177" s="12">
        <f>INDEX(LDR!$F$3:$K$45,MATCH(B177,LDR!$B$3:$B$45,0),MATCH(C177,LDR!$F$2:$K$2,0))</f>
        <v>83.6</v>
      </c>
      <c r="E177">
        <f>INDEX(ROA!$F$3:$J$45,MATCH(B177,ROA!$B$3:$B$45,0),MATCH(C177,ROA!$F$2:$J$2,0))</f>
        <v>-0.20899999999999999</v>
      </c>
      <c r="F177">
        <f>INDEX(BOPO!$F$3:$K$45,MATCH(B177,BOPO!$B$3:$B$45,0),MATCH(C177,BOPO!$F$2:$K$2,0))</f>
        <v>-18.33664435032108</v>
      </c>
      <c r="G177">
        <f>INDEX(NPL!$F$3:$J$45,MATCH(B177,NPL!$B$3:$B$45,0),MATCH(C177,NPL!$F$2:$J$2,0))</f>
        <v>151162.79999999999</v>
      </c>
      <c r="H177">
        <f>INDEX('BANK SIZE'!$F$3:$J$45,MATCH(B177,'BANK SIZE'!$B$3:$B$45,0),MATCH(C177,'BANK SIZE'!$F$2:$J$2,0))</f>
        <v>3892512.1</v>
      </c>
    </row>
    <row r="178" spans="2:8">
      <c r="B178" t="s">
        <v>17</v>
      </c>
      <c r="C178">
        <v>2017</v>
      </c>
      <c r="D178" s="12">
        <f>INDEX(LDR!$F$3:$K$45,MATCH(B178,LDR!$B$3:$B$45,0),MATCH(C178,LDR!$F$2:$K$2,0))</f>
        <v>80.3</v>
      </c>
      <c r="E178">
        <f>INDEX(ROA!$F$3:$J$45,MATCH(B178,ROA!$B$3:$B$45,0),MATCH(C178,ROA!$F$2:$J$2,0))</f>
        <v>0.252</v>
      </c>
      <c r="F178">
        <f>INDEX(BOPO!$F$3:$K$45,MATCH(B178,BOPO!$B$3:$B$45,0),MATCH(C178,BOPO!$F$2:$K$2,0))</f>
        <v>10.101926387361051</v>
      </c>
      <c r="G178">
        <f>INDEX(NPL!$F$3:$J$45,MATCH(B178,NPL!$B$3:$B$45,0),MATCH(C178,NPL!$F$2:$J$2,0))</f>
        <v>1127428.8999999999</v>
      </c>
      <c r="H178">
        <f>INDEX('BANK SIZE'!$F$3:$J$45,MATCH(B178,'BANK SIZE'!$B$3:$B$45,0),MATCH(C178,'BANK SIZE'!$F$2:$J$2,0))</f>
        <v>27726980.5</v>
      </c>
    </row>
    <row r="179" spans="2:8">
      <c r="B179" t="s">
        <v>19</v>
      </c>
      <c r="C179">
        <v>2017</v>
      </c>
      <c r="D179" s="12">
        <f>INDEX(LDR!$F$3:$K$45,MATCH(B179,LDR!$B$3:$B$45,0),MATCH(C179,LDR!$F$2:$K$2,0))</f>
        <v>68</v>
      </c>
      <c r="E179">
        <f>INDEX(ROA!$F$3:$J$45,MATCH(B179,ROA!$B$3:$B$45,0),MATCH(C179,ROA!$F$2:$J$2,0))</f>
        <v>-1.1000000000000001</v>
      </c>
      <c r="F179">
        <f>INDEX(BOPO!$F$3:$K$45,MATCH(B179,BOPO!$B$3:$B$45,0),MATCH(C179,BOPO!$F$2:$K$2,0))</f>
        <v>-4.439283958708832</v>
      </c>
      <c r="G179">
        <f>INDEX(NPL!$F$3:$J$45,MATCH(B179,NPL!$B$3:$B$45,0),MATCH(C179,NPL!$F$2:$J$2,0))</f>
        <v>19948.565999999999</v>
      </c>
      <c r="H179">
        <f>INDEX('BANK SIZE'!$F$3:$J$45,MATCH(B179,'BANK SIZE'!$B$3:$B$45,0),MATCH(C179,'BANK SIZE'!$F$2:$J$2,0))</f>
        <v>837153.2</v>
      </c>
    </row>
    <row r="180" spans="2:8">
      <c r="B180" t="s">
        <v>21</v>
      </c>
      <c r="C180">
        <v>2017</v>
      </c>
      <c r="D180" s="12">
        <f>INDEX(LDR!$F$3:$K$45,MATCH(B180,LDR!$B$3:$B$45,0),MATCH(C180,LDR!$F$2:$K$2,0))</f>
        <v>78.2</v>
      </c>
      <c r="E180">
        <f>INDEX(ROA!$F$3:$J$45,MATCH(B180,ROA!$B$3:$B$45,0),MATCH(C180,ROA!$F$2:$J$2,0))</f>
        <v>0.128</v>
      </c>
      <c r="F180">
        <f>INDEX(BOPO!$F$3:$K$45,MATCH(B180,BOPO!$B$3:$B$45,0),MATCH(C180,BOPO!$F$2:$K$2,0))</f>
        <v>22.81892481027716</v>
      </c>
      <c r="G180">
        <f>INDEX(NPL!$F$3:$J$45,MATCH(B180,NPL!$B$3:$B$45,0),MATCH(C180,NPL!$F$2:$J$2,0))</f>
        <v>1923000</v>
      </c>
      <c r="H180">
        <f>INDEX('BANK SIZE'!$F$3:$J$45,MATCH(B180,'BANK SIZE'!$B$3:$B$45,0),MATCH(C180,'BANK SIZE'!$F$2:$J$2,0))</f>
        <v>106442893.40000001</v>
      </c>
    </row>
    <row r="181" spans="2:8">
      <c r="B181" t="s">
        <v>23</v>
      </c>
      <c r="C181">
        <v>2017</v>
      </c>
      <c r="D181" s="12">
        <f>INDEX(LDR!$F$3:$K$45,MATCH(B181,LDR!$B$3:$B$45,0),MATCH(C181,LDR!$F$2:$K$2,0))</f>
        <v>22.5</v>
      </c>
      <c r="E181">
        <f>INDEX(ROA!$F$3:$J$45,MATCH(B181,ROA!$B$3:$B$45,0),MATCH(C181,ROA!$F$2:$J$2,0))</f>
        <v>0.56399999999999995</v>
      </c>
      <c r="F181">
        <f>INDEX(BOPO!$F$3:$K$45,MATCH(B181,BOPO!$B$3:$B$45,0),MATCH(C181,BOPO!$F$2:$K$2,0))</f>
        <v>2.6274580968422505</v>
      </c>
      <c r="G181">
        <f>INDEX(NPL!$F$3:$J$45,MATCH(B181,NPL!$B$3:$B$45,0),MATCH(C181,NPL!$F$2:$J$2,0))</f>
        <v>198082.8</v>
      </c>
      <c r="H181">
        <f>INDEX('BANK SIZE'!$F$3:$J$45,MATCH(B181,'BANK SIZE'!$B$3:$B$45,0),MATCH(C181,'BANK SIZE'!$F$2:$J$2,0))</f>
        <v>16349456.800000001</v>
      </c>
    </row>
    <row r="182" spans="2:8">
      <c r="B182" t="s">
        <v>25</v>
      </c>
      <c r="C182">
        <v>2017</v>
      </c>
      <c r="D182" s="12">
        <f>INDEX(LDR!$F$3:$K$45,MATCH(B182,LDR!$B$3:$B$45,0),MATCH(C182,LDR!$F$2:$K$2,0))</f>
        <v>80.599999999999994</v>
      </c>
      <c r="E182">
        <f>INDEX(ROA!$F$3:$J$45,MATCH(B182,ROA!$B$3:$B$45,0),MATCH(C182,ROA!$F$2:$J$2,0))</f>
        <v>3.27</v>
      </c>
      <c r="F182">
        <f>INDEX(BOPO!$F$3:$K$45,MATCH(B182,BOPO!$B$3:$B$45,0),MATCH(C182,BOPO!$F$2:$K$2,0))</f>
        <v>0.86382272941178839</v>
      </c>
      <c r="G182">
        <f>INDEX(NPL!$F$3:$J$45,MATCH(B182,NPL!$B$3:$B$45,0),MATCH(C182,NPL!$F$2:$J$2,0))</f>
        <v>6944909.0999999996</v>
      </c>
      <c r="H182">
        <f>INDEX('BANK SIZE'!$F$3:$J$45,MATCH(B182,'BANK SIZE'!$B$3:$B$45,0),MATCH(C182,'BANK SIZE'!$F$2:$J$2,0))</f>
        <v>750318926.70000005</v>
      </c>
    </row>
    <row r="183" spans="2:8">
      <c r="B183" t="s">
        <v>27</v>
      </c>
      <c r="C183">
        <v>2017</v>
      </c>
      <c r="D183" s="12">
        <f>INDEX(LDR!$F$3:$K$45,MATCH(B183,LDR!$B$3:$B$45,0),MATCH(C183,LDR!$F$2:$K$2,0))</f>
        <v>76.900000000000006</v>
      </c>
      <c r="E183">
        <f>INDEX(ROA!$F$3:$J$45,MATCH(B183,ROA!$B$3:$B$45,0),MATCH(C183,ROA!$F$2:$J$2,0))</f>
        <v>0.35599999999999998</v>
      </c>
      <c r="F183">
        <f>INDEX(BOPO!$F$3:$K$45,MATCH(B183,BOPO!$B$3:$B$45,0),MATCH(C183,BOPO!$F$2:$K$2,0))</f>
        <v>6.8722412830995117</v>
      </c>
      <c r="G183">
        <f>INDEX(NPL!$F$3:$J$45,MATCH(B183,NPL!$B$3:$B$45,0),MATCH(C183,NPL!$F$2:$J$2,0))</f>
        <v>228260</v>
      </c>
      <c r="H183">
        <f>INDEX('BANK SIZE'!$F$3:$J$45,MATCH(B183,'BANK SIZE'!$B$3:$B$45,0),MATCH(C183,'BANK SIZE'!$F$2:$J$2,0))</f>
        <v>15788722.300000001</v>
      </c>
    </row>
    <row r="184" spans="2:8">
      <c r="B184" t="s">
        <v>29</v>
      </c>
      <c r="C184">
        <v>2017</v>
      </c>
      <c r="D184" s="12">
        <f>INDEX(LDR!$F$3:$K$45,MATCH(B184,LDR!$B$3:$B$45,0),MATCH(C184,LDR!$F$2:$K$2,0))</f>
        <v>92.3</v>
      </c>
      <c r="E184">
        <f>INDEX(ROA!$F$3:$J$45,MATCH(B184,ROA!$B$3:$B$45,0),MATCH(C184,ROA!$F$2:$J$2,0))</f>
        <v>1.17</v>
      </c>
      <c r="F184">
        <f>INDEX(BOPO!$F$3:$K$45,MATCH(B184,BOPO!$B$3:$B$45,0),MATCH(C184,BOPO!$F$2:$K$2,0))</f>
        <v>1.8427817981804004</v>
      </c>
      <c r="G184">
        <f>INDEX(NPL!$F$3:$J$45,MATCH(B184,NPL!$B$3:$B$45,0),MATCH(C184,NPL!$F$2:$J$2,0))</f>
        <v>6827243.2000000002</v>
      </c>
      <c r="H184">
        <f>INDEX('BANK SIZE'!$F$3:$J$45,MATCH(B184,'BANK SIZE'!$B$3:$B$45,0),MATCH(C184,'BANK SIZE'!$F$2:$J$2,0))</f>
        <v>266305180.80000001</v>
      </c>
    </row>
    <row r="185" spans="2:8">
      <c r="B185" t="s">
        <v>31</v>
      </c>
      <c r="C185">
        <v>2017</v>
      </c>
      <c r="D185" s="12">
        <f>INDEX(LDR!$F$3:$K$45,MATCH(B185,LDR!$B$3:$B$45,0),MATCH(C185,LDR!$F$2:$K$2,0))</f>
        <v>115.1</v>
      </c>
      <c r="E185">
        <f>INDEX(ROA!$F$3:$J$45,MATCH(B185,ROA!$B$3:$B$45,0),MATCH(C185,ROA!$F$2:$J$2,0))</f>
        <v>2.17</v>
      </c>
      <c r="F185">
        <f>INDEX(BOPO!$F$3:$K$45,MATCH(B185,BOPO!$B$3:$B$45,0),MATCH(C185,BOPO!$F$2:$K$2,0))</f>
        <v>1.685475871958193</v>
      </c>
      <c r="G185">
        <f>INDEX(NPL!$F$3:$J$45,MATCH(B185,NPL!$B$3:$B$45,0),MATCH(C185,NPL!$F$2:$J$2,0))</f>
        <v>2841183.2</v>
      </c>
      <c r="H185">
        <f>INDEX('BANK SIZE'!$F$3:$J$45,MATCH(B185,'BANK SIZE'!$B$3:$B$45,0),MATCH(C185,'BANK SIZE'!$F$2:$J$2,0))</f>
        <v>178256915.19999999</v>
      </c>
    </row>
    <row r="186" spans="2:8">
      <c r="B186" t="s">
        <v>33</v>
      </c>
      <c r="C186">
        <v>2017</v>
      </c>
      <c r="D186" s="12">
        <f>INDEX(LDR!$F$3:$K$45,MATCH(B186,LDR!$B$3:$B$45,0),MATCH(C186,LDR!$F$2:$K$2,0))</f>
        <v>69.2</v>
      </c>
      <c r="E186">
        <f>INDEX(ROA!$F$3:$J$45,MATCH(B186,ROA!$B$3:$B$45,0),MATCH(C186,ROA!$F$2:$J$2,0))</f>
        <v>0.41599999999999998</v>
      </c>
      <c r="F186">
        <f>INDEX(BOPO!$F$3:$K$45,MATCH(B186,BOPO!$B$3:$B$45,0),MATCH(C186,BOPO!$F$2:$K$2,0))</f>
        <v>5.3855513179655068</v>
      </c>
      <c r="G186">
        <f>INDEX(NPL!$F$3:$J$45,MATCH(B186,NPL!$B$3:$B$45,0),MATCH(C186,NPL!$F$2:$J$2,0))</f>
        <v>35520.1</v>
      </c>
      <c r="H186">
        <f>INDEX('BANK SIZE'!$F$3:$J$45,MATCH(B186,'BANK SIZE'!$B$3:$B$45,0),MATCH(C186,'BANK SIZE'!$F$2:$J$2,0))</f>
        <v>2535108.1</v>
      </c>
    </row>
    <row r="187" spans="2:8">
      <c r="B187" t="s">
        <v>35</v>
      </c>
      <c r="C187">
        <v>2017</v>
      </c>
      <c r="D187" s="12">
        <f>INDEX(LDR!$F$3:$K$45,MATCH(B187,LDR!$B$3:$B$45,0),MATCH(C187,LDR!$F$2:$K$2,0))</f>
        <v>89.2</v>
      </c>
      <c r="E187">
        <f>INDEX(ROA!$F$3:$J$45,MATCH(B187,ROA!$B$3:$B$45,0),MATCH(C187,ROA!$F$2:$J$2,0))</f>
        <v>0.45900000000000002</v>
      </c>
      <c r="F187">
        <f>INDEX(BOPO!$F$3:$K$45,MATCH(B187,BOPO!$B$3:$B$45,0),MATCH(C187,BOPO!$F$2:$K$2,0))</f>
        <v>6.9023956969461056</v>
      </c>
      <c r="G187">
        <f>INDEX(NPL!$F$3:$J$45,MATCH(B187,NPL!$B$3:$B$45,0),MATCH(C187,NPL!$F$2:$J$2,0))</f>
        <v>55359.6</v>
      </c>
      <c r="H187">
        <f>INDEX('BANK SIZE'!$F$3:$J$45,MATCH(B187,'BANK SIZE'!$B$3:$B$45,0),MATCH(C187,'BANK SIZE'!$F$2:$J$2,0))</f>
        <v>2458821.5</v>
      </c>
    </row>
    <row r="188" spans="2:8">
      <c r="B188" s="43" t="s">
        <v>36</v>
      </c>
      <c r="C188">
        <v>2017</v>
      </c>
      <c r="D188" s="12">
        <f>INDEX(LDR!$F$3:$K$45,MATCH(B188,LDR!$B$3:$B$45,0),MATCH(C188,LDR!$F$2:$K$2,0))</f>
        <v>0</v>
      </c>
      <c r="E188" t="e">
        <f>INDEX(ROA!$F$3:$J$45,MATCH(B188,ROA!$B$3:$B$45,0),MATCH(C188,ROA!$F$2:$J$2,0))</f>
        <v>#N/A</v>
      </c>
      <c r="F188" t="e">
        <f>INDEX(BOPO!$F$3:$K$45,MATCH(B188,BOPO!$B$3:$B$45,0),MATCH(C188,BOPO!$F$2:$K$2,0))</f>
        <v>#N/A</v>
      </c>
      <c r="G188" t="e">
        <f>INDEX(NPL!$F$3:$J$45,MATCH(B188,NPL!$B$3:$B$45,0),MATCH(C188,NPL!$F$2:$J$2,0))</f>
        <v>#N/A</v>
      </c>
      <c r="H188" t="e">
        <f>INDEX('BANK SIZE'!$F$3:$J$45,MATCH(B188,'BANK SIZE'!$B$3:$B$45,0),MATCH(C188,'BANK SIZE'!$F$2:$J$2,0))</f>
        <v>#N/A</v>
      </c>
    </row>
    <row r="189" spans="2:8">
      <c r="B189" t="s">
        <v>39</v>
      </c>
      <c r="C189">
        <v>2017</v>
      </c>
      <c r="D189" s="12">
        <f>INDEX(LDR!$F$3:$K$45,MATCH(B189,LDR!$B$3:$B$45,0),MATCH(C189,LDR!$F$2:$K$2,0))</f>
        <v>75.3</v>
      </c>
      <c r="E189">
        <f>INDEX(ROA!$F$3:$J$45,MATCH(B189,ROA!$B$3:$B$45,0),MATCH(C189,ROA!$F$2:$J$2,0))</f>
        <v>0.66900000000000004</v>
      </c>
      <c r="F189">
        <f>INDEX(BOPO!$F$3:$K$45,MATCH(B189,BOPO!$B$3:$B$45,0),MATCH(C189,BOPO!$F$2:$K$2,0))</f>
        <v>3.5668388002974467</v>
      </c>
      <c r="G189">
        <f>INDEX(NPL!$F$3:$J$45,MATCH(B189,NPL!$B$3:$B$45,0),MATCH(C189,NPL!$F$2:$J$2,0))</f>
        <v>67663.899999999994</v>
      </c>
      <c r="H189">
        <f>INDEX('BANK SIZE'!$F$3:$J$45,MATCH(B189,'BANK SIZE'!$B$3:$B$45,0),MATCH(C189,'BANK SIZE'!$F$2:$J$2,0))</f>
        <v>3123341.9</v>
      </c>
    </row>
    <row r="190" spans="2:8">
      <c r="B190" t="s">
        <v>41</v>
      </c>
      <c r="C190">
        <v>2017</v>
      </c>
      <c r="D190" s="12">
        <f>INDEX(LDR!$F$3:$K$45,MATCH(B190,LDR!$B$3:$B$45,0),MATCH(C190,LDR!$F$2:$K$2,0))</f>
        <v>88.8</v>
      </c>
      <c r="E190">
        <f>INDEX(ROA!$F$3:$J$45,MATCH(B190,ROA!$B$3:$B$45,0),MATCH(C190,ROA!$F$2:$J$2,0))</f>
        <v>1.98</v>
      </c>
      <c r="F190">
        <f>INDEX(BOPO!$F$3:$K$45,MATCH(B190,BOPO!$B$3:$B$45,0),MATCH(C190,BOPO!$F$2:$K$2,0))</f>
        <v>1.2934655083498081</v>
      </c>
      <c r="G190">
        <f>INDEX(NPL!$F$3:$J$45,MATCH(B190,NPL!$B$3:$B$45,0),MATCH(C190,NPL!$F$2:$J$2,0))</f>
        <v>25269015.899999999</v>
      </c>
      <c r="H190">
        <f>INDEX('BANK SIZE'!$F$3:$J$45,MATCH(B190,'BANK SIZE'!$B$3:$B$45,0),MATCH(C190,'BANK SIZE'!$F$2:$J$2,0))</f>
        <v>1124699731.3</v>
      </c>
    </row>
    <row r="191" spans="2:8">
      <c r="B191" t="s">
        <v>43</v>
      </c>
      <c r="C191">
        <v>2017</v>
      </c>
      <c r="D191" s="12">
        <f>INDEX(LDR!$F$3:$K$45,MATCH(B191,LDR!$B$3:$B$45,0),MATCH(C191,LDR!$F$2:$K$2,0))</f>
        <v>94.2</v>
      </c>
      <c r="E191">
        <f>INDEX(ROA!$F$3:$J$45,MATCH(B191,ROA!$B$3:$B$45,0),MATCH(C191,ROA!$F$2:$J$2,0))</f>
        <v>1.21</v>
      </c>
      <c r="F191">
        <f>INDEX(BOPO!$F$3:$K$45,MATCH(B191,BOPO!$B$3:$B$45,0),MATCH(C191,BOPO!$F$2:$K$2,0))</f>
        <v>1.8904508470647114</v>
      </c>
      <c r="G191">
        <f>INDEX(NPL!$F$3:$J$45,MATCH(B191,NPL!$B$3:$B$45,0),MATCH(C191,NPL!$F$2:$J$2,0))</f>
        <v>68534.7</v>
      </c>
      <c r="H191">
        <f>INDEX('BANK SIZE'!$F$3:$J$45,MATCH(B191,'BANK SIZE'!$B$3:$B$45,0),MATCH(C191,'BANK SIZE'!$F$2:$J$2,0))</f>
        <v>6054839.2999999998</v>
      </c>
    </row>
    <row r="192" spans="2:8">
      <c r="B192" t="s">
        <v>45</v>
      </c>
      <c r="C192">
        <v>2017</v>
      </c>
      <c r="D192" s="12">
        <f>INDEX(LDR!$F$3:$K$45,MATCH(B192,LDR!$B$3:$B$45,0),MATCH(C192,LDR!$F$2:$K$2,0))</f>
        <v>88.4</v>
      </c>
      <c r="E192">
        <f>INDEX(ROA!$F$3:$J$45,MATCH(B192,ROA!$B$3:$B$45,0),MATCH(C192,ROA!$F$2:$J$2,0))</f>
        <v>0.996</v>
      </c>
      <c r="F192">
        <f>INDEX(BOPO!$F$3:$K$45,MATCH(B192,BOPO!$B$3:$B$45,0),MATCH(C192,BOPO!$F$2:$K$2,0))</f>
        <v>1.3317723953369112</v>
      </c>
      <c r="G192">
        <f>INDEX(NPL!$F$3:$J$45,MATCH(B192,NPL!$B$3:$B$45,0),MATCH(C192,NPL!$F$2:$J$2,0))</f>
        <v>3185687.8</v>
      </c>
      <c r="H192">
        <f>INDEX('BANK SIZE'!$F$3:$J$45,MATCH(B192,'BANK SIZE'!$B$3:$B$45,0),MATCH(C192,'BANK SIZE'!$F$2:$J$2,0))</f>
        <v>74745496</v>
      </c>
    </row>
    <row r="193" spans="2:8">
      <c r="B193" t="s">
        <v>47</v>
      </c>
      <c r="C193">
        <v>2017</v>
      </c>
      <c r="D193" s="12">
        <f>INDEX(LDR!$F$3:$K$45,MATCH(B193,LDR!$B$3:$B$45,0),MATCH(C193,LDR!$F$2:$K$2,0))</f>
        <v>99</v>
      </c>
      <c r="E193">
        <f>INDEX(ROA!$F$3:$J$45,MATCH(B193,ROA!$B$3:$B$45,0),MATCH(C193,ROA!$F$2:$J$2,0))</f>
        <v>1.1000000000000001</v>
      </c>
      <c r="F193">
        <f>INDEX(BOPO!$F$3:$K$45,MATCH(B193,BOPO!$B$3:$B$45,0),MATCH(C193,BOPO!$F$2:$K$2,0))</f>
        <v>2.0119971902320146</v>
      </c>
      <c r="G193">
        <f>INDEX(NPL!$F$3:$J$45,MATCH(B193,NPL!$B$3:$B$45,0),MATCH(C193,NPL!$F$2:$J$2,0))</f>
        <v>3407268.6</v>
      </c>
      <c r="H193">
        <f>INDEX('BANK SIZE'!$F$3:$J$45,MATCH(B193,'BANK SIZE'!$B$3:$B$45,0),MATCH(C193,'BANK SIZE'!$F$2:$J$2,0))</f>
        <v>173253319.09999999</v>
      </c>
    </row>
    <row r="194" spans="2:8">
      <c r="B194" t="s">
        <v>49</v>
      </c>
      <c r="C194">
        <v>2017</v>
      </c>
      <c r="D194" s="12">
        <f>INDEX(LDR!$F$3:$K$45,MATCH(B194,LDR!$B$3:$B$45,0),MATCH(C194,LDR!$F$2:$K$2,0))</f>
        <v>55.9</v>
      </c>
      <c r="E194">
        <f>INDEX(ROA!$F$3:$J$45,MATCH(B194,ROA!$B$3:$B$45,0),MATCH(C194,ROA!$F$2:$J$2,0))</f>
        <v>1.7</v>
      </c>
      <c r="F194">
        <f>INDEX(BOPO!$F$3:$K$45,MATCH(B194,BOPO!$B$3:$B$45,0),MATCH(C194,BOPO!$F$2:$K$2,0))</f>
        <v>2.0064011275617544</v>
      </c>
      <c r="G194">
        <f>INDEX(NPL!$F$3:$J$45,MATCH(B194,NPL!$B$3:$B$45,0),MATCH(C194,NPL!$F$2:$J$2,0))</f>
        <v>698474.99999999988</v>
      </c>
      <c r="H194">
        <f>INDEX('BANK SIZE'!$F$3:$J$45,MATCH(B194,'BANK SIZE'!$B$3:$B$45,0),MATCH(C194,'BANK SIZE'!$F$2:$J$2,0))</f>
        <v>82296928.400000006</v>
      </c>
    </row>
    <row r="195" spans="2:8">
      <c r="B195" t="s">
        <v>51</v>
      </c>
      <c r="C195">
        <v>2017</v>
      </c>
      <c r="D195" s="12">
        <f>INDEX(LDR!$F$3:$K$45,MATCH(B195,LDR!$B$3:$B$45,0),MATCH(C195,LDR!$F$2:$K$2,0))</f>
        <v>18.3</v>
      </c>
      <c r="E195">
        <f>INDEX(ROA!$F$3:$J$45,MATCH(B195,ROA!$B$3:$B$45,0),MATCH(C195,ROA!$F$2:$J$2,0))</f>
        <v>2.36</v>
      </c>
      <c r="F195">
        <f>INDEX(BOPO!$F$3:$K$45,MATCH(B195,BOPO!$B$3:$B$45,0),MATCH(C195,BOPO!$F$2:$K$2,0))</f>
        <v>0.96642916478583163</v>
      </c>
      <c r="G195">
        <f>INDEX(NPL!$F$3:$J$45,MATCH(B195,NPL!$B$3:$B$45,0),MATCH(C195,NPL!$F$2:$J$2,0))</f>
        <v>175140.7</v>
      </c>
      <c r="H195">
        <f>INDEX('BANK SIZE'!$F$3:$J$45,MATCH(B195,'BANK SIZE'!$B$3:$B$45,0),MATCH(C195,'BANK SIZE'!$F$2:$J$2,0))</f>
        <v>11817832.699999999</v>
      </c>
    </row>
    <row r="196" spans="2:8">
      <c r="B196" t="s">
        <v>53</v>
      </c>
      <c r="C196">
        <v>2017</v>
      </c>
      <c r="D196" s="12">
        <f>INDEX(LDR!$F$3:$K$45,MATCH(B196,LDR!$B$3:$B$45,0),MATCH(C196,LDR!$F$2:$K$2,0))</f>
        <v>41.9</v>
      </c>
      <c r="E196">
        <f>INDEX(ROA!$F$3:$J$45,MATCH(B196,ROA!$B$3:$B$45,0),MATCH(C196,ROA!$F$2:$J$2,0))</f>
        <v>0.25900000000000001</v>
      </c>
      <c r="F196">
        <f>INDEX(BOPO!$F$3:$K$45,MATCH(B196,BOPO!$B$3:$B$45,0),MATCH(C196,BOPO!$F$2:$K$2,0))</f>
        <v>5.8004751668740813</v>
      </c>
      <c r="G196">
        <f>INDEX(NPL!$F$3:$J$45,MATCH(B196,NPL!$B$3:$B$45,0),MATCH(C196,NPL!$F$2:$J$2,0))</f>
        <v>9737.7000000000007</v>
      </c>
      <c r="H196">
        <f>INDEX('BANK SIZE'!$F$3:$J$45,MATCH(B196,'BANK SIZE'!$B$3:$B$45,0),MATCH(C196,'BANK SIZE'!$F$2:$J$2,0))</f>
        <v>2494409.5</v>
      </c>
    </row>
    <row r="197" spans="2:8">
      <c r="B197" t="s">
        <v>55</v>
      </c>
      <c r="C197">
        <v>2017</v>
      </c>
      <c r="D197" s="12">
        <f>INDEX(LDR!$F$3:$K$45,MATCH(B197,LDR!$B$3:$B$45,0),MATCH(C197,LDR!$F$2:$K$2,0))</f>
        <v>73.5</v>
      </c>
      <c r="E197">
        <f>INDEX(ROA!$F$3:$J$45,MATCH(B197,ROA!$B$3:$B$45,0),MATCH(C197,ROA!$F$2:$J$2,0))</f>
        <v>-5.77</v>
      </c>
      <c r="F197">
        <f>INDEX(BOPO!$F$3:$K$45,MATCH(B197,BOPO!$B$3:$B$45,0),MATCH(C197,BOPO!$F$2:$K$2,0))</f>
        <v>-0.60549665055539514</v>
      </c>
      <c r="G197">
        <f>INDEX(NPL!$F$3:$J$45,MATCH(B197,NPL!$B$3:$B$45,0),MATCH(C197,NPL!$F$2:$J$2,0))</f>
        <v>514591.5</v>
      </c>
      <c r="H197">
        <f>INDEX('BANK SIZE'!$F$3:$J$45,MATCH(B197,'BANK SIZE'!$B$3:$B$45,0),MATCH(C197,'BANK SIZE'!$F$2:$J$2,0))</f>
        <v>10706083.4</v>
      </c>
    </row>
    <row r="198" spans="2:8">
      <c r="B198" t="s">
        <v>57</v>
      </c>
      <c r="C198">
        <v>2017</v>
      </c>
      <c r="D198" s="12">
        <f>INDEX(LDR!$F$3:$K$45,MATCH(B198,LDR!$B$3:$B$45,0),MATCH(C198,LDR!$F$2:$K$2,0))</f>
        <v>51</v>
      </c>
      <c r="E198">
        <f>INDEX(ROA!$F$3:$J$45,MATCH(B198,ROA!$B$3:$B$45,0),MATCH(C198,ROA!$F$2:$J$2,0))</f>
        <v>0.35</v>
      </c>
      <c r="F198">
        <f>INDEX(BOPO!$F$3:$K$45,MATCH(B198,BOPO!$B$3:$B$45,0),MATCH(C198,BOPO!$F$2:$K$2,0))</f>
        <v>7.3907844296948593</v>
      </c>
      <c r="G198">
        <f>INDEX(NPL!$F$3:$J$45,MATCH(B198,NPL!$B$3:$B$45,0),MATCH(C198,NPL!$F$2:$J$2,0))</f>
        <v>2256</v>
      </c>
      <c r="H198">
        <f>INDEX('BANK SIZE'!$F$3:$J$45,MATCH(B198,'BANK SIZE'!$B$3:$B$45,0),MATCH(C198,'BANK SIZE'!$F$2:$J$2,0))</f>
        <v>11018470.1</v>
      </c>
    </row>
    <row r="199" spans="2:8">
      <c r="B199" t="s">
        <v>59</v>
      </c>
      <c r="C199">
        <v>2017</v>
      </c>
      <c r="D199" s="12">
        <f>INDEX(LDR!$F$3:$K$45,MATCH(B199,LDR!$B$3:$B$45,0),MATCH(C199,LDR!$F$2:$K$2,0))</f>
        <v>83.8</v>
      </c>
      <c r="E199">
        <f>INDEX(ROA!$F$3:$J$45,MATCH(B199,ROA!$B$3:$B$45,0),MATCH(C199,ROA!$F$2:$J$2,0))</f>
        <v>2.1</v>
      </c>
      <c r="F199">
        <f>INDEX(BOPO!$F$3:$K$45,MATCH(B199,BOPO!$B$3:$B$45,0),MATCH(C199,BOPO!$F$2:$K$2,0))</f>
        <v>1.2194969590090565</v>
      </c>
      <c r="G199">
        <f>INDEX(NPL!$F$3:$J$45,MATCH(B199,NPL!$B$3:$B$45,0),MATCH(C199,NPL!$F$2:$J$2,0))</f>
        <v>10097565</v>
      </c>
      <c r="H199">
        <f>INDEX('BANK SIZE'!$F$3:$J$45,MATCH(B199,'BANK SIZE'!$B$3:$B$45,0),MATCH(C199,'BANK SIZE'!$F$2:$J$2,0))</f>
        <v>709329380.39999998</v>
      </c>
    </row>
    <row r="200" spans="2:8">
      <c r="B200" t="s">
        <v>61</v>
      </c>
      <c r="C200">
        <v>2017</v>
      </c>
      <c r="D200" s="12">
        <f>INDEX(LDR!$F$3:$K$45,MATCH(B200,LDR!$B$3:$B$45,0),MATCH(C200,LDR!$F$2:$K$2,0))</f>
        <v>90.1</v>
      </c>
      <c r="E200">
        <f>INDEX(ROA!$F$3:$J$45,MATCH(B200,ROA!$B$3:$B$45,0),MATCH(C200,ROA!$F$2:$J$2,0))</f>
        <v>-0.78100000000000003</v>
      </c>
      <c r="F200">
        <f>INDEX(BOPO!$F$3:$K$45,MATCH(B200,BOPO!$B$3:$B$45,0),MATCH(C200,BOPO!$F$2:$K$2,0))</f>
        <v>-6.7954740262723856</v>
      </c>
      <c r="G200">
        <f>INDEX(NPL!$F$3:$J$45,MATCH(B200,NPL!$B$3:$B$45,0),MATCH(C200,NPL!$F$2:$J$2,0))</f>
        <v>384081.2</v>
      </c>
      <c r="H200">
        <f>INDEX('BANK SIZE'!$F$3:$J$45,MATCH(B200,'BANK SIZE'!$B$3:$B$45,0),MATCH(C200,'BANK SIZE'!$F$2:$J$2,0))</f>
        <v>7581024.0999999996</v>
      </c>
    </row>
    <row r="201" spans="2:8">
      <c r="B201" t="s">
        <v>63</v>
      </c>
      <c r="C201">
        <v>2017</v>
      </c>
      <c r="D201" s="12">
        <f>INDEX(LDR!$F$3:$K$45,MATCH(B201,LDR!$B$3:$B$45,0),MATCH(C201,LDR!$F$2:$K$2,0))</f>
        <v>89.7</v>
      </c>
      <c r="E201">
        <f>INDEX(ROA!$F$3:$J$45,MATCH(B201,ROA!$B$3:$B$45,0),MATCH(C201,ROA!$F$2:$J$2,0))</f>
        <v>1.49</v>
      </c>
      <c r="F201">
        <f>INDEX(BOPO!$F$3:$K$45,MATCH(B201,BOPO!$B$3:$B$45,0),MATCH(C201,BOPO!$F$2:$K$2,0))</f>
        <v>1.1685771042676512</v>
      </c>
      <c r="G201">
        <f>INDEX(NPL!$F$3:$J$45,MATCH(B201,NPL!$B$3:$B$45,0),MATCH(C201,NPL!$F$2:$J$2,0))</f>
        <v>1899212.1</v>
      </c>
      <c r="H201">
        <f>INDEX('BANK SIZE'!$F$3:$J$45,MATCH(B201,'BANK SIZE'!$B$3:$B$45,0),MATCH(C201,'BANK SIZE'!$F$2:$J$2,0))</f>
        <v>153773804.5</v>
      </c>
    </row>
    <row r="202" spans="2:8">
      <c r="B202" t="s">
        <v>65</v>
      </c>
      <c r="C202">
        <v>2017</v>
      </c>
      <c r="D202" s="12">
        <f>INDEX(LDR!$F$3:$K$45,MATCH(B202,LDR!$B$3:$B$45,0),MATCH(C202,LDR!$F$2:$K$2,0))</f>
        <v>64.599999999999994</v>
      </c>
      <c r="E202">
        <f>INDEX(ROA!$F$3:$J$45,MATCH(B202,ROA!$B$3:$B$45,0),MATCH(C202,ROA!$F$2:$J$2,0))</f>
        <v>-2.89</v>
      </c>
      <c r="F202">
        <f>INDEX(BOPO!$F$3:$K$45,MATCH(B202,BOPO!$B$3:$B$45,0),MATCH(C202,BOPO!$F$2:$K$2,0))</f>
        <v>-1.992386875680904</v>
      </c>
      <c r="G202">
        <f>INDEX(NPL!$F$3:$J$45,MATCH(B202,NPL!$B$3:$B$45,0),MATCH(C202,NPL!$F$2:$J$2,0))</f>
        <v>105162</v>
      </c>
      <c r="H202">
        <f>INDEX('BANK SIZE'!$F$3:$J$45,MATCH(B202,'BANK SIZE'!$B$3:$B$45,0),MATCH(C202,'BANK SIZE'!$F$2:$J$2,0))</f>
        <v>4487324.4000000004</v>
      </c>
    </row>
    <row r="203" spans="2:8">
      <c r="B203" t="s">
        <v>67</v>
      </c>
      <c r="C203">
        <v>2017</v>
      </c>
      <c r="D203" s="12">
        <f>INDEX(LDR!$F$3:$K$45,MATCH(B203,LDR!$B$3:$B$45,0),MATCH(C203,LDR!$F$2:$K$2,0))</f>
        <v>1044.5999999999999</v>
      </c>
      <c r="E203">
        <f>INDEX(ROA!$F$3:$J$45,MATCH(B203,ROA!$B$3:$B$45,0),MATCH(C203,ROA!$F$2:$J$2,0))</f>
        <v>-11.1</v>
      </c>
      <c r="F203">
        <f>INDEX(BOPO!$F$3:$K$45,MATCH(B203,BOPO!$B$3:$B$45,0),MATCH(C203,BOPO!$F$2:$K$2,0))</f>
        <v>-0.30771517384145797</v>
      </c>
      <c r="G203">
        <f>INDEX(NPL!$F$3:$J$45,MATCH(B203,NPL!$B$3:$B$45,0),MATCH(C203,NPL!$F$2:$J$2,0))</f>
        <v>818916</v>
      </c>
      <c r="H203">
        <f>INDEX('BANK SIZE'!$F$3:$J$45,MATCH(B203,'BANK SIZE'!$B$3:$B$45,0),MATCH(C203,'BANK SIZE'!$F$2:$J$2,0))</f>
        <v>8629266.5</v>
      </c>
    </row>
    <row r="204" spans="2:8">
      <c r="B204" t="s">
        <v>69</v>
      </c>
      <c r="C204">
        <v>2017</v>
      </c>
      <c r="D204" s="12">
        <f>INDEX(LDR!$F$3:$K$45,MATCH(B204,LDR!$B$3:$B$45,0),MATCH(C204,LDR!$F$2:$K$2,0))</f>
        <v>82.7</v>
      </c>
      <c r="E204">
        <f>INDEX(ROA!$F$3:$J$45,MATCH(B204,ROA!$B$3:$B$45,0),MATCH(C204,ROA!$F$2:$J$2,0))</f>
        <v>1.1200000000000001</v>
      </c>
      <c r="F204">
        <f>INDEX(BOPO!$F$3:$K$45,MATCH(B204,BOPO!$B$3:$B$45,0),MATCH(C204,BOPO!$F$2:$K$2,0))</f>
        <v>2.7569772225976696</v>
      </c>
      <c r="G204">
        <f>INDEX(NPL!$F$3:$J$45,MATCH(B204,NPL!$B$3:$B$45,0),MATCH(C204,NPL!$F$2:$J$2,0))</f>
        <v>2295645.7000000002</v>
      </c>
      <c r="H204">
        <f>INDEX('BANK SIZE'!$F$3:$J$45,MATCH(B204,'BANK SIZE'!$B$3:$B$45,0),MATCH(C204,'BANK SIZE'!$F$2:$J$2,0))</f>
        <v>114980053.90000001</v>
      </c>
    </row>
    <row r="205" spans="2:8">
      <c r="B205" t="s">
        <v>71</v>
      </c>
      <c r="C205">
        <v>2017</v>
      </c>
      <c r="D205" s="12">
        <f>INDEX(LDR!$F$3:$K$45,MATCH(B205,LDR!$B$3:$B$45,0),MATCH(C205,LDR!$F$2:$K$2,0))</f>
        <v>75</v>
      </c>
      <c r="E205">
        <f>INDEX(ROA!$F$3:$J$45,MATCH(B205,ROA!$B$3:$B$45,0),MATCH(C205,ROA!$F$2:$J$2,0))</f>
        <v>2.4500000000000002</v>
      </c>
      <c r="F205">
        <f>INDEX(BOPO!$F$3:$K$45,MATCH(B205,BOPO!$B$3:$B$45,0),MATCH(C205,BOPO!$F$2:$K$2,0))</f>
        <v>1.2148827690081867</v>
      </c>
      <c r="G205">
        <f>INDEX(NPL!$F$3:$J$45,MATCH(B205,NPL!$B$3:$B$45,0),MATCH(C205,NPL!$F$2:$J$2,0))</f>
        <v>1458163.6</v>
      </c>
      <c r="H205">
        <f>INDEX('BANK SIZE'!$F$3:$J$45,MATCH(B205,'BANK SIZE'!$B$3:$B$45,0),MATCH(C205,'BANK SIZE'!$F$2:$J$2,0))</f>
        <v>51518629.899999999</v>
      </c>
    </row>
    <row r="206" spans="2:8">
      <c r="B206" t="s">
        <v>73</v>
      </c>
      <c r="C206">
        <v>2017</v>
      </c>
      <c r="D206" s="12">
        <f>INDEX(LDR!$F$3:$K$45,MATCH(B206,LDR!$B$3:$B$45,0),MATCH(C206,LDR!$F$2:$K$2,0))</f>
        <v>80.5</v>
      </c>
      <c r="E206">
        <f>INDEX(ROA!$F$3:$J$45,MATCH(B206,ROA!$B$3:$B$45,0),MATCH(C206,ROA!$F$2:$J$2,0))</f>
        <v>0.47699999999999998</v>
      </c>
      <c r="F206">
        <f>INDEX(BOPO!$F$3:$K$45,MATCH(B206,BOPO!$B$3:$B$45,0),MATCH(C206,BOPO!$F$2:$K$2,0))</f>
        <v>4.7332596946940333</v>
      </c>
      <c r="G206">
        <f>INDEX(NPL!$F$3:$J$45,MATCH(B206,NPL!$B$3:$B$45,0),MATCH(C206,NPL!$F$2:$J$2,0))</f>
        <v>4507042.5</v>
      </c>
      <c r="H206">
        <f>INDEX('BANK SIZE'!$F$3:$J$45,MATCH(B206,'BANK SIZE'!$B$3:$B$45,0),MATCH(C206,'BANK SIZE'!$F$2:$J$2,0))</f>
        <v>148328222.90000001</v>
      </c>
    </row>
    <row r="207" spans="2:8">
      <c r="B207" t="s">
        <v>75</v>
      </c>
      <c r="C207">
        <v>2017</v>
      </c>
      <c r="D207" s="12">
        <f>INDEX(LDR!$F$3:$K$45,MATCH(B207,LDR!$B$3:$B$45,0),MATCH(C207,LDR!$F$2:$K$2,0))</f>
        <v>67.900000000000006</v>
      </c>
      <c r="E207">
        <f>INDEX(ROA!$F$3:$J$45,MATCH(B207,ROA!$B$3:$B$45,0),MATCH(C207,ROA!$F$2:$J$2,0))</f>
        <v>-3.22</v>
      </c>
      <c r="F207">
        <f>INDEX(BOPO!$F$3:$K$45,MATCH(B207,BOPO!$B$3:$B$45,0),MATCH(C207,BOPO!$F$2:$K$2,0))</f>
        <v>-0.70808524944229601</v>
      </c>
      <c r="G207">
        <f>INDEX(NPL!$F$3:$J$45,MATCH(B207,NPL!$B$3:$B$45,0),MATCH(C207,NPL!$F$2:$J$2,0))</f>
        <v>259358.7</v>
      </c>
      <c r="H207">
        <f>INDEX('BANK SIZE'!$F$3:$J$45,MATCH(B207,'BANK SIZE'!$B$3:$B$45,0),MATCH(C207,'BANK SIZE'!$F$2:$J$2,0))</f>
        <v>24635208.600000001</v>
      </c>
    </row>
    <row r="208" spans="2:8">
      <c r="B208" t="s">
        <v>77</v>
      </c>
      <c r="C208">
        <v>2017</v>
      </c>
      <c r="D208" s="12">
        <f>INDEX(LDR!$F$3:$K$45,MATCH(B208,LDR!$B$3:$B$45,0),MATCH(C208,LDR!$F$2:$K$2,0))</f>
        <v>85.2</v>
      </c>
      <c r="E208">
        <f>INDEX(ROA!$F$3:$J$45,MATCH(B208,ROA!$B$3:$B$45,0),MATCH(C208,ROA!$F$2:$J$2,0))</f>
        <v>2.73</v>
      </c>
      <c r="F208">
        <f>INDEX(BOPO!$F$3:$K$45,MATCH(B208,BOPO!$B$3:$B$45,0),MATCH(C208,BOPO!$F$2:$K$2,0))</f>
        <v>1.2010522693891066</v>
      </c>
      <c r="G208">
        <f>INDEX(NPL!$F$3:$J$45,MATCH(B208,NPL!$B$3:$B$45,0),MATCH(C208,NPL!$F$2:$J$2,0))</f>
        <v>13719090</v>
      </c>
      <c r="H208">
        <f>INDEX('BANK SIZE'!$F$3:$J$45,MATCH(B208,'BANK SIZE'!$B$3:$B$45,0),MATCH(C208,'BANK SIZE'!$F$2:$J$2,0))</f>
        <v>1126247324.8</v>
      </c>
    </row>
    <row r="209" spans="2:8">
      <c r="B209" t="s">
        <v>79</v>
      </c>
      <c r="C209">
        <v>2017</v>
      </c>
      <c r="D209" s="12">
        <f>INDEX(LDR!$F$3:$K$45,MATCH(B209,LDR!$B$3:$B$45,0),MATCH(C209,LDR!$F$2:$K$2,0))</f>
        <v>85.3</v>
      </c>
      <c r="E209">
        <f>INDEX(ROA!$F$3:$J$45,MATCH(B209,ROA!$B$3:$B$45,0),MATCH(C209,ROA!$F$2:$J$2,0))</f>
        <v>1.01</v>
      </c>
      <c r="F209">
        <f>INDEX(BOPO!$F$3:$K$45,MATCH(B209,BOPO!$B$3:$B$45,0),MATCH(C209,BOPO!$F$2:$K$2,0))</f>
        <v>1.3319290732162774</v>
      </c>
      <c r="G209">
        <f>INDEX(NPL!$F$3:$J$45,MATCH(B209,NPL!$B$3:$B$45,0),MATCH(C209,NPL!$F$2:$J$2,0))</f>
        <v>1015357</v>
      </c>
      <c r="H209">
        <f>INDEX('BANK SIZE'!$F$3:$J$45,MATCH(B209,'BANK SIZE'!$B$3:$B$45,0),MATCH(C209,'BANK SIZE'!$F$2:$J$2,0))</f>
        <v>16325230.800000001</v>
      </c>
    </row>
    <row r="210" spans="2:8">
      <c r="B210" t="s">
        <v>81</v>
      </c>
      <c r="C210">
        <v>2017</v>
      </c>
      <c r="D210" s="12">
        <f>INDEX(LDR!$F$3:$K$45,MATCH(B210,LDR!$B$3:$B$45,0),MATCH(C210,LDR!$F$2:$K$2,0))</f>
        <v>76.099999999999994</v>
      </c>
      <c r="E210">
        <f>INDEX(ROA!$F$3:$J$45,MATCH(B210,ROA!$B$3:$B$45,0),MATCH(C210,ROA!$F$2:$J$2,0))</f>
        <v>1.04</v>
      </c>
      <c r="F210">
        <f>INDEX(BOPO!$F$3:$K$45,MATCH(B210,BOPO!$B$3:$B$45,0),MATCH(C210,BOPO!$F$2:$K$2,0))</f>
        <v>3.9803145644735443</v>
      </c>
      <c r="G210">
        <f>INDEX(NPL!$F$3:$J$45,MATCH(B210,NPL!$B$3:$B$45,0),MATCH(C210,NPL!$F$2:$J$2,0))</f>
        <v>709620.3</v>
      </c>
      <c r="H210">
        <f>INDEX('BANK SIZE'!$F$3:$J$45,MATCH(B210,'BANK SIZE'!$B$3:$B$45,0),MATCH(C210,'BANK SIZE'!$F$2:$J$2,0))</f>
        <v>30404047.800000001</v>
      </c>
    </row>
    <row r="211" spans="2:8">
      <c r="B211" t="s">
        <v>83</v>
      </c>
      <c r="C211">
        <v>2017</v>
      </c>
      <c r="D211" s="12">
        <f>INDEX(LDR!$F$3:$K$45,MATCH(B211,LDR!$B$3:$B$45,0),MATCH(C211,LDR!$F$2:$K$2,0))</f>
        <v>99.1</v>
      </c>
      <c r="E211">
        <f>INDEX(ROA!$F$3:$J$45,MATCH(B211,ROA!$B$3:$B$45,0),MATCH(C211,ROA!$F$2:$J$2,0))</f>
        <v>1.27</v>
      </c>
      <c r="F211">
        <f>INDEX(BOPO!$F$3:$K$45,MATCH(B211,BOPO!$B$3:$B$45,0),MATCH(C211,BOPO!$F$2:$K$2,0))</f>
        <v>0.97392045087892587</v>
      </c>
      <c r="G211">
        <f>INDEX(NPL!$F$3:$J$45,MATCH(B211,NPL!$B$3:$B$45,0),MATCH(C211,NPL!$F$2:$J$2,0))</f>
        <v>5288067.8</v>
      </c>
      <c r="H211">
        <f>INDEX('BANK SIZE'!$F$3:$J$45,MATCH(B211,'BANK SIZE'!$B$3:$B$45,0),MATCH(C211,'BANK SIZE'!$F$2:$J$2,0))</f>
        <v>261365007.69999999</v>
      </c>
    </row>
    <row r="212" spans="2:8">
      <c r="B212" t="s">
        <v>85</v>
      </c>
      <c r="C212">
        <v>2017</v>
      </c>
      <c r="D212" s="12">
        <f>INDEX(LDR!$F$3:$K$45,MATCH(B212,LDR!$B$3:$B$45,0),MATCH(C212,LDR!$F$2:$K$2,0))</f>
        <v>95</v>
      </c>
      <c r="E212">
        <f>INDEX(ROA!$F$3:$J$45,MATCH(B212,ROA!$B$3:$B$45,0),MATCH(C212,ROA!$F$2:$J$2,0))</f>
        <v>1.52</v>
      </c>
      <c r="F212">
        <f>INDEX(BOPO!$F$3:$K$45,MATCH(B212,BOPO!$B$3:$B$45,0),MATCH(C212,BOPO!$F$2:$K$2,0))</f>
        <v>2.7953507746339774</v>
      </c>
      <c r="G212">
        <f>INDEX(NPL!$F$3:$J$45,MATCH(B212,NPL!$B$3:$B$45,0),MATCH(C212,NPL!$F$2:$J$2,0))</f>
        <v>589782.4</v>
      </c>
      <c r="H212">
        <f>INDEX('BANK SIZE'!$F$3:$J$45,MATCH(B212,'BANK SIZE'!$B$3:$B$45,0),MATCH(C212,'BANK SIZE'!$F$2:$J$2,0))</f>
        <v>95489755.299999997</v>
      </c>
    </row>
    <row r="213" spans="2:8">
      <c r="B213" t="s">
        <v>87</v>
      </c>
      <c r="C213">
        <v>2017</v>
      </c>
      <c r="D213" s="12">
        <f>INDEX(LDR!$F$3:$K$45,MATCH(B213,LDR!$B$3:$B$45,0),MATCH(C213,LDR!$F$2:$K$2,0))</f>
        <v>68.599999999999994</v>
      </c>
      <c r="E213">
        <f>INDEX(ROA!$F$3:$J$45,MATCH(B213,ROA!$B$3:$B$45,0),MATCH(C213,ROA!$F$2:$J$2,0))</f>
        <v>0.496</v>
      </c>
      <c r="F213">
        <f>INDEX(BOPO!$F$3:$K$45,MATCH(B213,BOPO!$B$3:$B$45,0),MATCH(C213,BOPO!$F$2:$K$2,0))</f>
        <v>1.8423599413408374</v>
      </c>
      <c r="G213">
        <f>INDEX(NPL!$F$3:$J$45,MATCH(B213,NPL!$B$3:$B$45,0),MATCH(C213,NPL!$F$2:$J$2,0))</f>
        <v>1592783.4</v>
      </c>
      <c r="H213">
        <f>INDEX('BANK SIZE'!$F$3:$J$45,MATCH(B213,'BANK SIZE'!$B$3:$B$45,0),MATCH(C213,'BANK SIZE'!$F$2:$J$2,0))</f>
        <v>28825580.100000001</v>
      </c>
    </row>
    <row r="214" spans="2:8">
      <c r="B214" t="s">
        <v>89</v>
      </c>
      <c r="C214">
        <v>2017</v>
      </c>
      <c r="D214" s="12">
        <f>INDEX(LDR!$F$3:$K$45,MATCH(B214,LDR!$B$3:$B$45,0),MATCH(C214,LDR!$F$2:$K$2,0))</f>
        <v>102</v>
      </c>
      <c r="E214">
        <f>INDEX(ROA!$F$3:$J$45,MATCH(B214,ROA!$B$3:$B$45,0),MATCH(C214,ROA!$F$2:$J$2,0))</f>
        <v>1.77</v>
      </c>
      <c r="F214">
        <f>INDEX(BOPO!$F$3:$K$45,MATCH(B214,BOPO!$B$3:$B$45,0),MATCH(C214,BOPO!$F$2:$K$2,0))</f>
        <v>1.1953337547481424</v>
      </c>
      <c r="G214">
        <f>INDEX(NPL!$F$3:$J$45,MATCH(B214,NPL!$B$3:$B$45,0),MATCH(C214,NPL!$F$2:$J$2,0))</f>
        <v>288627.7</v>
      </c>
      <c r="H214">
        <f>INDEX('BANK SIZE'!$F$3:$J$45,MATCH(B214,'BANK SIZE'!$B$3:$B$45,0),MATCH(C214,'BANK SIZE'!$F$2:$J$2,0))</f>
        <v>27086477.100000001</v>
      </c>
    </row>
    <row r="215" spans="2:8">
      <c r="B215" t="s">
        <v>91</v>
      </c>
      <c r="C215">
        <v>2017</v>
      </c>
      <c r="D215" s="12">
        <f>INDEX(LDR!$F$3:$K$45,MATCH(B215,LDR!$B$3:$B$45,0),MATCH(C215,LDR!$F$2:$K$2,0))</f>
        <v>91.5</v>
      </c>
      <c r="E215">
        <f>INDEX(ROA!$F$3:$J$45,MATCH(B215,ROA!$B$3:$B$45,0),MATCH(C215,ROA!$F$2:$J$2,0))</f>
        <v>0.316</v>
      </c>
      <c r="F215">
        <f>INDEX(BOPO!$F$3:$K$45,MATCH(B215,BOPO!$B$3:$B$45,0),MATCH(C215,BOPO!$F$2:$K$2,0))</f>
        <v>9.6347963991336556</v>
      </c>
      <c r="G215">
        <f>INDEX(NPL!$F$3:$J$45,MATCH(B215,NPL!$B$3:$B$45,0),MATCH(C215,NPL!$F$2:$J$2,0))</f>
        <v>194973.7</v>
      </c>
      <c r="H215">
        <f>INDEX('BANK SIZE'!$F$3:$J$45,MATCH(B215,'BANK SIZE'!$B$3:$B$45,0),MATCH(C215,'BANK SIZE'!$F$2:$J$2,0))</f>
        <v>5004790.0999999996</v>
      </c>
    </row>
    <row r="216" spans="2:8">
      <c r="B216" t="s">
        <v>93</v>
      </c>
      <c r="C216">
        <v>2017</v>
      </c>
      <c r="D216" s="12">
        <f>INDEX(LDR!$F$3:$K$45,MATCH(B216,LDR!$B$3:$B$45,0),MATCH(C216,LDR!$F$2:$K$2,0))</f>
        <v>82.2</v>
      </c>
      <c r="E216">
        <f>INDEX(ROA!$F$3:$J$45,MATCH(B216,ROA!$B$3:$B$45,0),MATCH(C216,ROA!$F$2:$J$2,0))</f>
        <v>-1.18</v>
      </c>
      <c r="F216">
        <f>INDEX(BOPO!$F$3:$K$45,MATCH(B216,BOPO!$B$3:$B$45,0),MATCH(C216,BOPO!$F$2:$K$2,0))</f>
        <v>-3.4737107867790442</v>
      </c>
      <c r="G216">
        <f>INDEX(NPL!$F$3:$J$45,MATCH(B216,NPL!$B$3:$B$45,0),MATCH(C216,NPL!$F$2:$J$2,0))</f>
        <v>274150.7</v>
      </c>
      <c r="H216">
        <f>INDEX('BANK SIZE'!$F$3:$J$45,MATCH(B216,'BANK SIZE'!$B$3:$B$45,0),MATCH(C216,'BANK SIZE'!$F$2:$J$2,0))</f>
        <v>7658916.4000000004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211"/>
  <sheetViews>
    <sheetView topLeftCell="A157" zoomScale="87" zoomScaleNormal="87" workbookViewId="0">
      <selection activeCell="B1" sqref="B1:I211"/>
    </sheetView>
  </sheetViews>
  <sheetFormatPr defaultRowHeight="15.75"/>
  <sheetData>
    <row r="1" spans="1:20">
      <c r="A1" t="s">
        <v>173</v>
      </c>
      <c r="B1" t="s">
        <v>188</v>
      </c>
      <c r="C1" t="s">
        <v>174</v>
      </c>
      <c r="D1" t="s">
        <v>175</v>
      </c>
      <c r="E1" t="s">
        <v>176</v>
      </c>
      <c r="F1" t="s">
        <v>177</v>
      </c>
      <c r="G1" t="s">
        <v>178</v>
      </c>
      <c r="H1" t="s">
        <v>179</v>
      </c>
      <c r="I1" t="s">
        <v>180</v>
      </c>
      <c r="N1" t="s">
        <v>174</v>
      </c>
      <c r="O1" t="s">
        <v>175</v>
      </c>
      <c r="P1" t="s">
        <v>176</v>
      </c>
      <c r="Q1" t="s">
        <v>177</v>
      </c>
      <c r="R1" t="s">
        <v>178</v>
      </c>
      <c r="S1" t="s">
        <v>179</v>
      </c>
      <c r="T1" t="s">
        <v>180</v>
      </c>
    </row>
    <row r="2" spans="1:20">
      <c r="A2" t="s">
        <v>6</v>
      </c>
      <c r="B2">
        <v>1</v>
      </c>
      <c r="C2">
        <v>2013</v>
      </c>
      <c r="D2" s="12">
        <v>83.7</v>
      </c>
      <c r="E2">
        <v>1.1499999999999999</v>
      </c>
      <c r="F2">
        <v>1.8120509257559052</v>
      </c>
      <c r="G2">
        <v>6062.2</v>
      </c>
      <c r="H2">
        <v>4045670.2</v>
      </c>
      <c r="I2" s="45">
        <v>15.32</v>
      </c>
      <c r="J2">
        <v>2</v>
      </c>
      <c r="K2">
        <f>COUNTIF(G2:G206,0)</f>
        <v>0</v>
      </c>
      <c r="L2">
        <v>1</v>
      </c>
      <c r="M2" t="s">
        <v>181</v>
      </c>
      <c r="N2">
        <v>2013</v>
      </c>
      <c r="O2" s="12">
        <f>D2</f>
        <v>83.7</v>
      </c>
      <c r="P2" s="12">
        <f t="shared" ref="P2:T2" si="0">E2</f>
        <v>1.1499999999999999</v>
      </c>
      <c r="Q2" s="12">
        <f t="shared" si="0"/>
        <v>1.8120509257559052</v>
      </c>
      <c r="R2" s="12">
        <f t="shared" si="0"/>
        <v>6062.2</v>
      </c>
      <c r="S2" s="12">
        <f t="shared" si="0"/>
        <v>4045670.2</v>
      </c>
      <c r="T2" s="12">
        <f t="shared" si="0"/>
        <v>15.32</v>
      </c>
    </row>
    <row r="3" spans="1:20">
      <c r="A3" t="s">
        <v>11</v>
      </c>
      <c r="B3">
        <v>2</v>
      </c>
      <c r="C3">
        <v>2013</v>
      </c>
      <c r="D3" s="12">
        <v>78</v>
      </c>
      <c r="E3">
        <v>1.26</v>
      </c>
      <c r="F3">
        <v>1.7633829314178211</v>
      </c>
      <c r="G3">
        <v>27215</v>
      </c>
      <c r="H3">
        <v>1991875</v>
      </c>
      <c r="I3" s="45">
        <v>14.06</v>
      </c>
      <c r="J3">
        <v>44</v>
      </c>
      <c r="L3">
        <v>1</v>
      </c>
      <c r="M3" t="s">
        <v>181</v>
      </c>
      <c r="N3">
        <v>2014</v>
      </c>
      <c r="O3">
        <f>D44</f>
        <v>79.3</v>
      </c>
      <c r="P3">
        <f t="shared" ref="P3:T3" si="1">E44</f>
        <v>1.07</v>
      </c>
      <c r="Q3">
        <f t="shared" si="1"/>
        <v>2.00276885885742</v>
      </c>
      <c r="R3">
        <f t="shared" si="1"/>
        <v>8879.9</v>
      </c>
      <c r="S3">
        <f t="shared" si="1"/>
        <v>5155433.2</v>
      </c>
      <c r="T3">
        <f t="shared" si="1"/>
        <v>15.62</v>
      </c>
    </row>
    <row r="4" spans="1:20">
      <c r="A4" t="s">
        <v>13</v>
      </c>
      <c r="B4">
        <v>3</v>
      </c>
      <c r="C4">
        <v>2013</v>
      </c>
      <c r="D4" s="12">
        <v>91.5</v>
      </c>
      <c r="E4">
        <v>1.32</v>
      </c>
      <c r="F4">
        <v>1.3427153743446651</v>
      </c>
      <c r="G4">
        <v>2224086.9</v>
      </c>
      <c r="H4">
        <v>164055495.09999999</v>
      </c>
      <c r="I4" s="45">
        <v>18.88</v>
      </c>
      <c r="J4">
        <v>86</v>
      </c>
      <c r="L4">
        <v>1</v>
      </c>
      <c r="M4" t="s">
        <v>181</v>
      </c>
      <c r="N4">
        <v>2015</v>
      </c>
      <c r="O4">
        <f>D86</f>
        <v>82.3</v>
      </c>
      <c r="P4">
        <f t="shared" ref="P4:T4" si="2">E86</f>
        <v>0.98699999999999999</v>
      </c>
      <c r="Q4">
        <f t="shared" si="2"/>
        <v>2.1030233841317849</v>
      </c>
      <c r="R4">
        <f t="shared" si="2"/>
        <v>33489.199999999997</v>
      </c>
      <c r="S4">
        <f t="shared" si="2"/>
        <v>6567310.5</v>
      </c>
      <c r="T4">
        <f t="shared" si="2"/>
        <v>25.57</v>
      </c>
    </row>
    <row r="5" spans="1:20">
      <c r="A5" t="s">
        <v>15</v>
      </c>
      <c r="B5">
        <v>4</v>
      </c>
      <c r="C5">
        <v>2013</v>
      </c>
      <c r="D5" s="12">
        <v>84.5</v>
      </c>
      <c r="E5">
        <v>8.2000000000000003E-2</v>
      </c>
      <c r="F5">
        <v>20.425993932620152</v>
      </c>
      <c r="G5">
        <v>6049</v>
      </c>
      <c r="H5">
        <v>2509279.7000000002</v>
      </c>
      <c r="I5" s="45">
        <v>17.86</v>
      </c>
      <c r="J5">
        <v>128</v>
      </c>
      <c r="L5">
        <v>1</v>
      </c>
      <c r="M5" t="s">
        <v>181</v>
      </c>
      <c r="N5">
        <v>2016</v>
      </c>
      <c r="O5">
        <f>D128</f>
        <v>78.3</v>
      </c>
      <c r="P5">
        <f t="shared" ref="P5:T5" si="3">E128</f>
        <v>1.1100000000000001</v>
      </c>
      <c r="Q5">
        <f t="shared" si="3"/>
        <v>1.9600530639954559</v>
      </c>
      <c r="R5">
        <f t="shared" si="3"/>
        <v>81768</v>
      </c>
      <c r="S5">
        <f t="shared" si="3"/>
        <v>7121172.2999999998</v>
      </c>
      <c r="T5">
        <f t="shared" si="3"/>
        <v>25.15</v>
      </c>
    </row>
    <row r="6" spans="1:20">
      <c r="A6" t="s">
        <v>17</v>
      </c>
      <c r="B6">
        <v>5</v>
      </c>
      <c r="C6">
        <v>2013</v>
      </c>
      <c r="D6" s="12">
        <v>87.8</v>
      </c>
      <c r="E6">
        <v>0.28399999999999997</v>
      </c>
      <c r="F6">
        <v>9.4874638931335333</v>
      </c>
      <c r="G6">
        <v>301872.8</v>
      </c>
      <c r="H6">
        <v>21197501.300000001</v>
      </c>
      <c r="I6" s="45">
        <v>17.309999999999999</v>
      </c>
      <c r="J6">
        <v>170</v>
      </c>
      <c r="L6">
        <v>1</v>
      </c>
      <c r="M6" t="s">
        <v>181</v>
      </c>
      <c r="N6">
        <v>2017</v>
      </c>
      <c r="O6">
        <f>D170</f>
        <v>81.3</v>
      </c>
      <c r="P6">
        <f t="shared" ref="P6:T6" si="4">E170</f>
        <v>1.27</v>
      </c>
      <c r="Q6">
        <f t="shared" si="4"/>
        <v>1.8350179773480508</v>
      </c>
      <c r="R6">
        <f t="shared" si="4"/>
        <v>46889.332000000002</v>
      </c>
      <c r="S6">
        <f t="shared" si="4"/>
        <v>7014670.4000000004</v>
      </c>
      <c r="T6">
        <f t="shared" si="4"/>
        <v>25.67</v>
      </c>
    </row>
    <row r="7" spans="1:20">
      <c r="A7" t="s">
        <v>19</v>
      </c>
      <c r="B7">
        <v>6</v>
      </c>
      <c r="C7">
        <v>2013</v>
      </c>
      <c r="D7" s="12">
        <v>78.5</v>
      </c>
      <c r="E7">
        <v>-4.38</v>
      </c>
      <c r="F7">
        <v>-1.1650685719608347</v>
      </c>
      <c r="G7">
        <v>6902.3360000000002</v>
      </c>
      <c r="H7">
        <v>657011.5</v>
      </c>
      <c r="I7" s="45">
        <v>21.62</v>
      </c>
      <c r="J7">
        <f>J2+1</f>
        <v>3</v>
      </c>
      <c r="L7">
        <v>2</v>
      </c>
      <c r="M7" t="s">
        <v>182</v>
      </c>
      <c r="N7">
        <v>2013</v>
      </c>
      <c r="O7" s="12">
        <f>D3</f>
        <v>78</v>
      </c>
      <c r="P7" s="12">
        <f t="shared" ref="P7:T7" si="5">E3</f>
        <v>1.26</v>
      </c>
      <c r="Q7" s="12">
        <f t="shared" si="5"/>
        <v>1.7633829314178211</v>
      </c>
      <c r="R7" s="12">
        <f t="shared" si="5"/>
        <v>27215</v>
      </c>
      <c r="S7" s="12">
        <f t="shared" si="5"/>
        <v>1991875</v>
      </c>
      <c r="T7" s="12">
        <f t="shared" si="5"/>
        <v>14.06</v>
      </c>
    </row>
    <row r="8" spans="1:20">
      <c r="A8" t="s">
        <v>21</v>
      </c>
      <c r="B8">
        <v>7</v>
      </c>
      <c r="C8">
        <v>2013</v>
      </c>
      <c r="D8" s="12">
        <v>84.9</v>
      </c>
      <c r="E8">
        <v>1.0900000000000001</v>
      </c>
      <c r="F8">
        <v>1.7429650280031848</v>
      </c>
      <c r="G8">
        <v>1175771.3999999999</v>
      </c>
      <c r="H8">
        <v>69444607.900000006</v>
      </c>
      <c r="I8" s="45">
        <v>17.059999999999999</v>
      </c>
      <c r="J8">
        <f t="shared" ref="J8:J71" si="6">J3+1</f>
        <v>45</v>
      </c>
      <c r="L8">
        <v>2</v>
      </c>
      <c r="M8" t="s">
        <v>182</v>
      </c>
      <c r="N8">
        <v>2014</v>
      </c>
      <c r="O8">
        <f>D45</f>
        <v>67.099999999999994</v>
      </c>
      <c r="P8" t="str">
        <f t="shared" ref="P8:T8" si="7">E45</f>
        <v>-</v>
      </c>
      <c r="Q8">
        <f t="shared" si="7"/>
        <v>1.5069587115574097</v>
      </c>
      <c r="R8">
        <f t="shared" si="7"/>
        <v>50531.1</v>
      </c>
      <c r="S8">
        <f t="shared" si="7"/>
        <v>2135891.4</v>
      </c>
      <c r="T8">
        <f t="shared" si="7"/>
        <v>14.27</v>
      </c>
    </row>
    <row r="9" spans="1:20">
      <c r="A9" t="s">
        <v>23</v>
      </c>
      <c r="B9">
        <v>8</v>
      </c>
      <c r="C9">
        <v>2013</v>
      </c>
      <c r="D9" s="12">
        <v>27.1</v>
      </c>
      <c r="E9">
        <v>0.70899999999999996</v>
      </c>
      <c r="F9">
        <v>1.7311420561242032</v>
      </c>
      <c r="G9">
        <v>13767</v>
      </c>
      <c r="H9">
        <v>7139272.4000000004</v>
      </c>
      <c r="I9" s="46">
        <v>20.86</v>
      </c>
      <c r="J9">
        <f t="shared" si="6"/>
        <v>87</v>
      </c>
      <c r="L9">
        <v>2</v>
      </c>
      <c r="M9" t="s">
        <v>182</v>
      </c>
      <c r="N9">
        <v>2015</v>
      </c>
      <c r="O9">
        <f>D87</f>
        <v>73.5</v>
      </c>
      <c r="P9">
        <f t="shared" ref="P9:T9" si="8">E87</f>
        <v>1.3</v>
      </c>
      <c r="Q9">
        <f t="shared" si="8"/>
        <v>1.620764352539819</v>
      </c>
      <c r="R9">
        <f t="shared" si="8"/>
        <v>37826.300000000003</v>
      </c>
      <c r="S9">
        <f t="shared" si="8"/>
        <v>1974429.1</v>
      </c>
      <c r="T9">
        <f t="shared" si="8"/>
        <v>14.4</v>
      </c>
    </row>
    <row r="10" spans="1:20">
      <c r="A10" t="s">
        <v>25</v>
      </c>
      <c r="B10">
        <v>9</v>
      </c>
      <c r="C10">
        <v>2013</v>
      </c>
      <c r="D10" s="12">
        <v>76.3</v>
      </c>
      <c r="E10">
        <v>3.25</v>
      </c>
      <c r="F10">
        <v>0.91177787386753195</v>
      </c>
      <c r="G10">
        <v>1372759.3</v>
      </c>
      <c r="H10">
        <v>496304322.39999998</v>
      </c>
      <c r="I10" s="45">
        <v>15.7</v>
      </c>
      <c r="J10">
        <f t="shared" si="6"/>
        <v>129</v>
      </c>
      <c r="L10">
        <v>2</v>
      </c>
      <c r="M10" t="s">
        <v>182</v>
      </c>
      <c r="N10">
        <v>2016</v>
      </c>
      <c r="O10">
        <f>D129</f>
        <v>82.8</v>
      </c>
      <c r="P10">
        <f t="shared" ref="P10:T10" si="9">E129</f>
        <v>1.2</v>
      </c>
      <c r="Q10">
        <f t="shared" si="9"/>
        <v>1.6432456332657583</v>
      </c>
      <c r="R10">
        <f t="shared" si="9"/>
        <v>31570</v>
      </c>
      <c r="S10">
        <f t="shared" si="9"/>
        <v>4235924.4000000004</v>
      </c>
      <c r="T10">
        <f t="shared" si="9"/>
        <v>34.93</v>
      </c>
    </row>
    <row r="11" spans="1:20">
      <c r="A11" t="s">
        <v>27</v>
      </c>
      <c r="B11">
        <v>10</v>
      </c>
      <c r="C11">
        <v>2013</v>
      </c>
      <c r="D11" s="12">
        <v>81</v>
      </c>
      <c r="E11">
        <v>0.19800000000000001</v>
      </c>
      <c r="F11">
        <v>4.7213277653101358</v>
      </c>
      <c r="G11">
        <v>92563.9</v>
      </c>
      <c r="H11">
        <v>7917210</v>
      </c>
      <c r="I11" s="46">
        <v>14.68</v>
      </c>
      <c r="J11">
        <f t="shared" si="6"/>
        <v>171</v>
      </c>
      <c r="L11">
        <v>2</v>
      </c>
      <c r="M11" t="s">
        <v>182</v>
      </c>
      <c r="N11">
        <v>2017</v>
      </c>
      <c r="O11">
        <f>D171</f>
        <v>85</v>
      </c>
      <c r="P11">
        <f t="shared" ref="P11:T11" si="10">E171</f>
        <v>1.1599999999999999</v>
      </c>
      <c r="Q11">
        <f t="shared" si="10"/>
        <v>1.8053155227651778</v>
      </c>
      <c r="R11">
        <f t="shared" si="10"/>
        <v>23462</v>
      </c>
      <c r="S11">
        <f t="shared" si="10"/>
        <v>4581927.5</v>
      </c>
      <c r="T11">
        <f t="shared" si="10"/>
        <v>30.1</v>
      </c>
    </row>
    <row r="12" spans="1:20">
      <c r="A12" t="s">
        <v>29</v>
      </c>
      <c r="B12">
        <v>11</v>
      </c>
      <c r="C12">
        <v>2013</v>
      </c>
      <c r="D12" s="12">
        <v>93.1</v>
      </c>
      <c r="E12">
        <v>0.86699999999999999</v>
      </c>
      <c r="F12">
        <v>2.6675769139777352</v>
      </c>
      <c r="G12">
        <v>3497418.2</v>
      </c>
      <c r="H12">
        <v>218866298.5</v>
      </c>
      <c r="I12" s="46">
        <v>20.86</v>
      </c>
      <c r="J12">
        <f t="shared" si="6"/>
        <v>4</v>
      </c>
      <c r="L12">
        <v>3</v>
      </c>
      <c r="M12" t="s">
        <v>183</v>
      </c>
      <c r="N12">
        <v>2013</v>
      </c>
      <c r="O12">
        <f>D4</f>
        <v>91.5</v>
      </c>
      <c r="P12">
        <f t="shared" ref="P12:T12" si="11">E4</f>
        <v>1.32</v>
      </c>
      <c r="Q12">
        <f t="shared" si="11"/>
        <v>1.3427153743446651</v>
      </c>
      <c r="R12">
        <f t="shared" si="11"/>
        <v>2224086.9</v>
      </c>
      <c r="S12">
        <f t="shared" si="11"/>
        <v>164055495.09999999</v>
      </c>
      <c r="T12">
        <f t="shared" si="11"/>
        <v>18.88</v>
      </c>
    </row>
    <row r="13" spans="1:20">
      <c r="A13" t="s">
        <v>31</v>
      </c>
      <c r="B13">
        <v>12</v>
      </c>
      <c r="C13">
        <v>2013</v>
      </c>
      <c r="D13" s="12">
        <v>119.6</v>
      </c>
      <c r="E13">
        <v>1.54</v>
      </c>
      <c r="F13">
        <v>1.8426865756361877</v>
      </c>
      <c r="G13">
        <v>2133292.9</v>
      </c>
      <c r="H13">
        <v>184237255</v>
      </c>
      <c r="I13" s="47">
        <v>17.48</v>
      </c>
      <c r="J13">
        <f t="shared" si="6"/>
        <v>46</v>
      </c>
      <c r="L13">
        <v>3</v>
      </c>
      <c r="M13" t="s">
        <v>183</v>
      </c>
      <c r="N13">
        <v>2014</v>
      </c>
      <c r="O13">
        <f>D46</f>
        <v>95</v>
      </c>
      <c r="P13">
        <f t="shared" ref="P13:T13" si="12">E46</f>
        <v>1.37</v>
      </c>
      <c r="Q13">
        <f t="shared" si="12"/>
        <v>1.3263554526545218</v>
      </c>
      <c r="R13">
        <f t="shared" si="12"/>
        <v>2267781.7000000002</v>
      </c>
      <c r="S13">
        <f t="shared" si="12"/>
        <v>172639036.80000001</v>
      </c>
      <c r="T13">
        <f t="shared" si="12"/>
        <v>19.329999999999998</v>
      </c>
    </row>
    <row r="14" spans="1:20">
      <c r="A14" t="s">
        <v>33</v>
      </c>
      <c r="B14">
        <v>13</v>
      </c>
      <c r="C14">
        <v>2013</v>
      </c>
      <c r="D14" s="12">
        <v>87.8</v>
      </c>
      <c r="E14">
        <v>0.59699999999999998</v>
      </c>
      <c r="F14">
        <v>3.3339563081902197</v>
      </c>
      <c r="G14">
        <v>3637.4625999999998</v>
      </c>
      <c r="H14">
        <v>854800.1</v>
      </c>
      <c r="I14" s="47">
        <v>44.02</v>
      </c>
      <c r="J14">
        <f t="shared" si="6"/>
        <v>88</v>
      </c>
      <c r="L14">
        <v>3</v>
      </c>
      <c r="M14" t="s">
        <v>183</v>
      </c>
      <c r="N14">
        <v>2015</v>
      </c>
      <c r="O14">
        <f>D88</f>
        <v>97.7</v>
      </c>
      <c r="P14">
        <f t="shared" ref="P14:T14" si="13">E88</f>
        <v>1.38</v>
      </c>
      <c r="Q14">
        <f t="shared" si="13"/>
        <v>1.2885510271488554</v>
      </c>
      <c r="R14">
        <f t="shared" si="13"/>
        <v>2933134.5</v>
      </c>
      <c r="S14">
        <f t="shared" si="13"/>
        <v>183121759.40000001</v>
      </c>
      <c r="T14">
        <f t="shared" si="13"/>
        <v>22.36</v>
      </c>
    </row>
    <row r="15" spans="1:20">
      <c r="A15" t="s">
        <v>35</v>
      </c>
      <c r="B15">
        <v>14</v>
      </c>
      <c r="C15">
        <v>2013</v>
      </c>
      <c r="D15" s="12">
        <v>86.1</v>
      </c>
      <c r="E15">
        <v>0.34300000000000003</v>
      </c>
      <c r="F15">
        <v>10.374765809387091</v>
      </c>
      <c r="G15">
        <v>19708.8</v>
      </c>
      <c r="H15">
        <v>1638181.3</v>
      </c>
      <c r="I15" s="47">
        <v>15.78</v>
      </c>
      <c r="J15">
        <f t="shared" si="6"/>
        <v>130</v>
      </c>
      <c r="L15">
        <v>3</v>
      </c>
      <c r="M15" t="s">
        <v>183</v>
      </c>
      <c r="N15">
        <v>2016</v>
      </c>
      <c r="O15">
        <f>D130</f>
        <v>92.7</v>
      </c>
      <c r="P15">
        <f t="shared" ref="P15:T15" si="14">E130</f>
        <v>1.43</v>
      </c>
      <c r="Q15">
        <f t="shared" si="14"/>
        <v>1.2330688501442244</v>
      </c>
      <c r="R15">
        <f t="shared" si="14"/>
        <v>3624571.5</v>
      </c>
      <c r="S15">
        <f t="shared" si="14"/>
        <v>199175024.69999999</v>
      </c>
      <c r="T15">
        <f t="shared" si="14"/>
        <v>20.49</v>
      </c>
    </row>
    <row r="16" spans="1:20">
      <c r="A16" t="s">
        <v>39</v>
      </c>
      <c r="B16">
        <v>15</v>
      </c>
      <c r="C16">
        <v>2013</v>
      </c>
      <c r="D16" s="12">
        <v>86</v>
      </c>
      <c r="E16">
        <v>0.82099999999999995</v>
      </c>
      <c r="F16">
        <v>2.9380000874469854</v>
      </c>
      <c r="G16" t="s">
        <v>37</v>
      </c>
      <c r="H16">
        <v>1402170.3</v>
      </c>
      <c r="I16" s="47">
        <v>16.71</v>
      </c>
      <c r="J16">
        <f t="shared" si="6"/>
        <v>172</v>
      </c>
      <c r="L16">
        <v>3</v>
      </c>
      <c r="M16" t="s">
        <v>183</v>
      </c>
      <c r="N16">
        <v>2017</v>
      </c>
      <c r="O16">
        <f>D172</f>
        <v>95.2</v>
      </c>
      <c r="P16">
        <f t="shared" ref="P16:T16" si="15">E172</f>
        <v>0.97299999999999998</v>
      </c>
      <c r="Q16">
        <f t="shared" si="15"/>
        <v>1.610563593726265</v>
      </c>
      <c r="R16">
        <f t="shared" si="15"/>
        <v>3802681.2</v>
      </c>
      <c r="S16">
        <f t="shared" si="15"/>
        <v>213541585.19999999</v>
      </c>
      <c r="T16">
        <f t="shared" si="15"/>
        <v>21.99</v>
      </c>
    </row>
    <row r="17" spans="1:20">
      <c r="A17" t="s">
        <v>41</v>
      </c>
      <c r="B17">
        <v>16</v>
      </c>
      <c r="C17">
        <v>2013</v>
      </c>
      <c r="D17" s="12">
        <v>80.599999999999994</v>
      </c>
      <c r="E17">
        <v>1.5</v>
      </c>
      <c r="F17">
        <v>1.6931520488624461</v>
      </c>
      <c r="G17">
        <v>9020745.4000000004</v>
      </c>
      <c r="H17">
        <v>733099391.79999995</v>
      </c>
      <c r="I17" s="47">
        <v>16.989999999999998</v>
      </c>
      <c r="J17">
        <f t="shared" si="6"/>
        <v>5</v>
      </c>
      <c r="L17">
        <v>4</v>
      </c>
      <c r="M17" t="s">
        <v>184</v>
      </c>
      <c r="N17">
        <v>2013</v>
      </c>
      <c r="O17">
        <f>D5</f>
        <v>84.5</v>
      </c>
      <c r="P17">
        <f t="shared" ref="P17:T17" si="16">E5</f>
        <v>8.2000000000000003E-2</v>
      </c>
      <c r="Q17">
        <f t="shared" si="16"/>
        <v>20.425993932620152</v>
      </c>
      <c r="R17">
        <f t="shared" si="16"/>
        <v>6049</v>
      </c>
      <c r="S17">
        <f t="shared" si="16"/>
        <v>2509279.7000000002</v>
      </c>
      <c r="T17">
        <f t="shared" si="16"/>
        <v>17.86</v>
      </c>
    </row>
    <row r="18" spans="1:20">
      <c r="A18" t="s">
        <v>43</v>
      </c>
      <c r="B18">
        <v>17</v>
      </c>
      <c r="C18">
        <v>2013</v>
      </c>
      <c r="D18" s="12">
        <v>84.5</v>
      </c>
      <c r="E18">
        <v>1.26</v>
      </c>
      <c r="F18">
        <v>1.8845940938257804</v>
      </c>
      <c r="G18">
        <v>17881.3</v>
      </c>
      <c r="H18">
        <v>4170421.4</v>
      </c>
      <c r="I18" s="47">
        <v>21</v>
      </c>
      <c r="J18">
        <f t="shared" si="6"/>
        <v>47</v>
      </c>
      <c r="L18">
        <v>4</v>
      </c>
      <c r="M18" t="s">
        <v>184</v>
      </c>
      <c r="N18">
        <v>2014</v>
      </c>
      <c r="O18">
        <f>D47</f>
        <v>67.599999999999994</v>
      </c>
      <c r="P18">
        <f t="shared" ref="P18:T18" si="17">E47</f>
        <v>8.5000000000000006E-2</v>
      </c>
      <c r="Q18">
        <f t="shared" si="17"/>
        <v>19.417837674136887</v>
      </c>
      <c r="R18">
        <f t="shared" si="17"/>
        <v>16330</v>
      </c>
      <c r="S18">
        <f t="shared" si="17"/>
        <v>4101337.4</v>
      </c>
      <c r="T18">
        <f t="shared" si="17"/>
        <v>18.41</v>
      </c>
    </row>
    <row r="19" spans="1:20">
      <c r="A19" t="s">
        <v>45</v>
      </c>
      <c r="B19">
        <v>18</v>
      </c>
      <c r="C19">
        <v>2013</v>
      </c>
      <c r="D19" s="12">
        <v>85</v>
      </c>
      <c r="E19">
        <v>1.52</v>
      </c>
      <c r="F19">
        <v>0.93594136606514577</v>
      </c>
      <c r="G19">
        <v>183706.4</v>
      </c>
      <c r="H19">
        <v>24015559.399999999</v>
      </c>
      <c r="I19" s="47">
        <v>14.07</v>
      </c>
      <c r="J19">
        <f t="shared" si="6"/>
        <v>89</v>
      </c>
      <c r="L19">
        <v>4</v>
      </c>
      <c r="M19" t="s">
        <v>184</v>
      </c>
      <c r="N19">
        <v>2015</v>
      </c>
      <c r="O19">
        <f>D89</f>
        <v>75.8</v>
      </c>
      <c r="P19">
        <f t="shared" ref="P19:T19" si="18">E89</f>
        <v>8.7999999999999995E-2</v>
      </c>
      <c r="Q19">
        <f t="shared" si="18"/>
        <v>22.196876061120545</v>
      </c>
      <c r="R19">
        <f t="shared" si="18"/>
        <v>48281.3</v>
      </c>
      <c r="S19">
        <f t="shared" si="18"/>
        <v>4217396.0999999996</v>
      </c>
      <c r="T19">
        <f t="shared" si="18"/>
        <v>18.23</v>
      </c>
    </row>
    <row r="20" spans="1:20">
      <c r="A20" t="s">
        <v>47</v>
      </c>
      <c r="B20">
        <v>19</v>
      </c>
      <c r="C20">
        <v>2013</v>
      </c>
      <c r="D20" s="12">
        <v>93.2</v>
      </c>
      <c r="E20">
        <v>1.21</v>
      </c>
      <c r="F20">
        <v>2.1188843840215652</v>
      </c>
      <c r="G20">
        <v>2109902.9</v>
      </c>
      <c r="H20">
        <v>140546680</v>
      </c>
      <c r="I20" s="47">
        <v>12.81</v>
      </c>
      <c r="J20">
        <f t="shared" si="6"/>
        <v>131</v>
      </c>
      <c r="L20">
        <v>4</v>
      </c>
      <c r="M20" t="s">
        <v>184</v>
      </c>
      <c r="N20">
        <v>2016</v>
      </c>
      <c r="O20">
        <f>D131</f>
        <v>83.1</v>
      </c>
      <c r="P20">
        <f t="shared" ref="P20:T20" si="19">E131</f>
        <v>5.8000000000000003E-2</v>
      </c>
      <c r="Q20">
        <f t="shared" si="19"/>
        <v>24.429705259102292</v>
      </c>
      <c r="R20">
        <f t="shared" si="19"/>
        <v>102923</v>
      </c>
      <c r="S20">
        <f t="shared" si="19"/>
        <v>4059949.4</v>
      </c>
      <c r="T20">
        <f t="shared" si="19"/>
        <v>17.170000000000002</v>
      </c>
    </row>
    <row r="21" spans="1:20">
      <c r="A21" t="s">
        <v>49</v>
      </c>
      <c r="B21">
        <v>20</v>
      </c>
      <c r="C21">
        <v>2013</v>
      </c>
      <c r="D21" s="12">
        <v>56.6</v>
      </c>
      <c r="E21">
        <v>1.67</v>
      </c>
      <c r="F21">
        <v>1.93783226664067</v>
      </c>
      <c r="G21">
        <v>655818.69999999995</v>
      </c>
      <c r="H21">
        <v>66475664.399999999</v>
      </c>
      <c r="I21" s="47">
        <v>15.74</v>
      </c>
      <c r="J21">
        <f t="shared" si="6"/>
        <v>173</v>
      </c>
      <c r="L21">
        <v>4</v>
      </c>
      <c r="M21" t="s">
        <v>184</v>
      </c>
      <c r="N21">
        <v>2017</v>
      </c>
      <c r="O21">
        <f>D173</f>
        <v>83.6</v>
      </c>
      <c r="P21">
        <f t="shared" ref="P21:T21" si="20">E173</f>
        <v>-0.20899999999999999</v>
      </c>
      <c r="Q21">
        <f t="shared" si="20"/>
        <v>-18.33664435032108</v>
      </c>
      <c r="R21">
        <f t="shared" si="20"/>
        <v>151162.79999999999</v>
      </c>
      <c r="S21">
        <f t="shared" si="20"/>
        <v>3892512.1</v>
      </c>
      <c r="T21">
        <f t="shared" si="20"/>
        <v>18.64</v>
      </c>
    </row>
    <row r="22" spans="1:20">
      <c r="A22" t="s">
        <v>51</v>
      </c>
      <c r="B22">
        <v>21</v>
      </c>
      <c r="C22">
        <v>2013</v>
      </c>
      <c r="D22" s="12">
        <v>23.5</v>
      </c>
      <c r="E22">
        <v>1.79</v>
      </c>
      <c r="F22">
        <v>1.2795407075679976</v>
      </c>
      <c r="G22">
        <v>129367</v>
      </c>
      <c r="H22">
        <v>7911546.2999999998</v>
      </c>
      <c r="I22" s="47">
        <v>26.99</v>
      </c>
      <c r="J22">
        <f t="shared" si="6"/>
        <v>6</v>
      </c>
      <c r="L22">
        <v>5</v>
      </c>
      <c r="M22" t="s">
        <v>185</v>
      </c>
      <c r="N22">
        <v>2013</v>
      </c>
      <c r="O22">
        <f>D6</f>
        <v>87.8</v>
      </c>
      <c r="P22">
        <f t="shared" ref="P22:T22" si="21">E6</f>
        <v>0.28399999999999997</v>
      </c>
      <c r="Q22">
        <f t="shared" si="21"/>
        <v>9.4874638931335333</v>
      </c>
      <c r="R22">
        <f t="shared" si="21"/>
        <v>301872.8</v>
      </c>
      <c r="S22">
        <f t="shared" si="21"/>
        <v>21197501.300000001</v>
      </c>
      <c r="T22">
        <f t="shared" si="21"/>
        <v>17.309999999999999</v>
      </c>
    </row>
    <row r="23" spans="1:20">
      <c r="A23" t="s">
        <v>53</v>
      </c>
      <c r="B23">
        <v>22</v>
      </c>
      <c r="C23">
        <v>2013</v>
      </c>
      <c r="D23" s="12">
        <v>55.1</v>
      </c>
      <c r="E23">
        <v>0.57099999999999995</v>
      </c>
      <c r="F23">
        <v>2.7754391739506761</v>
      </c>
      <c r="G23">
        <v>1082.3</v>
      </c>
      <c r="H23">
        <v>1285156.1000000001</v>
      </c>
      <c r="I23" s="47">
        <v>24.48</v>
      </c>
      <c r="J23">
        <f t="shared" si="6"/>
        <v>48</v>
      </c>
      <c r="L23">
        <v>5</v>
      </c>
      <c r="M23" t="s">
        <v>185</v>
      </c>
      <c r="N23">
        <v>2014</v>
      </c>
      <c r="O23">
        <f>D48</f>
        <v>86.3</v>
      </c>
      <c r="P23">
        <f t="shared" ref="P23:T23" si="22">E48</f>
        <v>0.27300000000000002</v>
      </c>
      <c r="Q23">
        <f t="shared" si="22"/>
        <v>9.744447884993173</v>
      </c>
      <c r="R23">
        <f t="shared" si="22"/>
        <v>328889.7</v>
      </c>
      <c r="S23">
        <f t="shared" si="22"/>
        <v>23462818.199999999</v>
      </c>
      <c r="T23">
        <f t="shared" si="22"/>
        <v>15.95</v>
      </c>
    </row>
    <row r="24" spans="1:20">
      <c r="A24" t="s">
        <v>55</v>
      </c>
      <c r="B24">
        <v>23</v>
      </c>
      <c r="C24">
        <v>2013</v>
      </c>
      <c r="D24" s="12">
        <v>74.900000000000006</v>
      </c>
      <c r="E24">
        <v>7.3999999999999996E-2</v>
      </c>
      <c r="F24">
        <v>9.5121656139699056</v>
      </c>
      <c r="G24">
        <v>267276.90000000002</v>
      </c>
      <c r="H24">
        <v>8165860.9000000004</v>
      </c>
      <c r="I24" s="47">
        <v>13.09</v>
      </c>
      <c r="J24">
        <f t="shared" si="6"/>
        <v>90</v>
      </c>
      <c r="L24">
        <v>5</v>
      </c>
      <c r="M24" t="s">
        <v>185</v>
      </c>
      <c r="N24">
        <v>2015</v>
      </c>
      <c r="O24">
        <f>D90</f>
        <v>79.5</v>
      </c>
      <c r="P24">
        <f t="shared" ref="P24:T24" si="23">E90</f>
        <v>0.28000000000000003</v>
      </c>
      <c r="Q24">
        <f t="shared" si="23"/>
        <v>9.309167578339677</v>
      </c>
      <c r="R24">
        <f t="shared" si="23"/>
        <v>404571.7</v>
      </c>
      <c r="S24">
        <f t="shared" si="23"/>
        <v>25119416.300000001</v>
      </c>
      <c r="T24">
        <f t="shared" si="23"/>
        <v>15.2</v>
      </c>
    </row>
    <row r="25" spans="1:20">
      <c r="A25" t="s">
        <v>57</v>
      </c>
      <c r="B25">
        <v>24</v>
      </c>
      <c r="C25">
        <v>2013</v>
      </c>
      <c r="D25" s="12">
        <v>43.3</v>
      </c>
      <c r="E25">
        <v>0.38600000000000001</v>
      </c>
      <c r="F25">
        <v>6.7912994321247782</v>
      </c>
      <c r="G25" t="s">
        <v>37</v>
      </c>
      <c r="H25">
        <v>3877268</v>
      </c>
      <c r="I25" s="47">
        <v>87.49</v>
      </c>
      <c r="J25">
        <f t="shared" si="6"/>
        <v>132</v>
      </c>
      <c r="L25">
        <v>5</v>
      </c>
      <c r="M25" t="s">
        <v>185</v>
      </c>
      <c r="N25">
        <v>2016</v>
      </c>
      <c r="O25">
        <f>D132</f>
        <v>84.9</v>
      </c>
      <c r="P25">
        <f t="shared" ref="P25:T25" si="24">E132</f>
        <v>0.28199999999999997</v>
      </c>
      <c r="Q25">
        <f t="shared" si="24"/>
        <v>8.1888133824730804</v>
      </c>
      <c r="R25">
        <f t="shared" si="24"/>
        <v>498786.9</v>
      </c>
      <c r="S25">
        <f t="shared" si="24"/>
        <v>26219934.300000001</v>
      </c>
      <c r="T25">
        <f t="shared" si="24"/>
        <v>19.920000000000002</v>
      </c>
    </row>
    <row r="26" spans="1:20">
      <c r="A26" t="s">
        <v>59</v>
      </c>
      <c r="B26">
        <v>25</v>
      </c>
      <c r="C26">
        <v>2013</v>
      </c>
      <c r="D26" s="12">
        <v>83.8</v>
      </c>
      <c r="E26">
        <v>2.0499999999999998</v>
      </c>
      <c r="F26">
        <v>1.3599743769291806</v>
      </c>
      <c r="G26">
        <v>5421662.2999999998</v>
      </c>
      <c r="H26">
        <v>386654619.69999999</v>
      </c>
      <c r="I26" s="47">
        <v>17.350000000000001</v>
      </c>
      <c r="J26">
        <f t="shared" si="6"/>
        <v>174</v>
      </c>
      <c r="L26">
        <v>5</v>
      </c>
      <c r="M26" t="s">
        <v>185</v>
      </c>
      <c r="N26">
        <v>2017</v>
      </c>
      <c r="O26">
        <f>D174</f>
        <v>80.3</v>
      </c>
      <c r="P26">
        <f t="shared" ref="P26:T26" si="25">E174</f>
        <v>0.252</v>
      </c>
      <c r="Q26">
        <f t="shared" si="25"/>
        <v>10.101926387361051</v>
      </c>
      <c r="R26">
        <f t="shared" si="25"/>
        <v>1127428.8999999999</v>
      </c>
      <c r="S26">
        <f t="shared" si="25"/>
        <v>27726980.5</v>
      </c>
      <c r="T26">
        <f t="shared" si="25"/>
        <v>17.440000000000001</v>
      </c>
    </row>
    <row r="27" spans="1:20">
      <c r="A27" t="s">
        <v>61</v>
      </c>
      <c r="B27">
        <v>26</v>
      </c>
      <c r="C27">
        <v>2013</v>
      </c>
      <c r="D27" s="12">
        <v>80.7</v>
      </c>
      <c r="E27">
        <v>9.9000000000000005E-2</v>
      </c>
      <c r="F27">
        <v>24.643882964310013</v>
      </c>
      <c r="G27">
        <v>64633.8</v>
      </c>
      <c r="H27">
        <v>9985730.8000000007</v>
      </c>
      <c r="I27" s="47">
        <v>12.17</v>
      </c>
      <c r="J27">
        <f t="shared" si="6"/>
        <v>7</v>
      </c>
      <c r="L27">
        <v>6</v>
      </c>
      <c r="M27" t="s">
        <v>186</v>
      </c>
      <c r="N27">
        <v>2013</v>
      </c>
      <c r="O27">
        <f>D7</f>
        <v>78.5</v>
      </c>
      <c r="P27">
        <f t="shared" ref="P27:T27" si="26">E7</f>
        <v>-4.38</v>
      </c>
      <c r="Q27">
        <f t="shared" si="26"/>
        <v>-1.1650685719608347</v>
      </c>
      <c r="R27">
        <f t="shared" si="26"/>
        <v>6902.3360000000002</v>
      </c>
      <c r="S27">
        <f t="shared" si="26"/>
        <v>657011.5</v>
      </c>
      <c r="T27">
        <f t="shared" si="26"/>
        <v>21.62</v>
      </c>
    </row>
    <row r="28" spans="1:20">
      <c r="A28" t="s">
        <v>63</v>
      </c>
      <c r="B28">
        <v>27</v>
      </c>
      <c r="C28">
        <v>2013</v>
      </c>
      <c r="D28" s="12">
        <v>90.2</v>
      </c>
      <c r="E28">
        <v>1.38</v>
      </c>
      <c r="F28">
        <v>1.344453634552679</v>
      </c>
      <c r="G28">
        <v>468284.8</v>
      </c>
      <c r="H28">
        <v>97510056.799999997</v>
      </c>
      <c r="I28" s="47">
        <v>13.54</v>
      </c>
      <c r="J28">
        <f t="shared" si="6"/>
        <v>49</v>
      </c>
      <c r="L28">
        <v>6</v>
      </c>
      <c r="M28" t="s">
        <v>186</v>
      </c>
      <c r="N28">
        <v>2014</v>
      </c>
      <c r="O28">
        <f>D49</f>
        <v>75.3</v>
      </c>
      <c r="P28">
        <f t="shared" ref="P28:T28" si="27">E49</f>
        <v>-2.91</v>
      </c>
      <c r="Q28">
        <f t="shared" si="27"/>
        <v>-1.6613172098373012</v>
      </c>
      <c r="R28">
        <f t="shared" si="27"/>
        <v>73410.7</v>
      </c>
      <c r="S28">
        <f t="shared" si="27"/>
        <v>840777</v>
      </c>
      <c r="T28">
        <f t="shared" si="27"/>
        <v>16.989999999999998</v>
      </c>
    </row>
    <row r="29" spans="1:20">
      <c r="A29" t="s">
        <v>65</v>
      </c>
      <c r="B29">
        <v>28</v>
      </c>
      <c r="C29">
        <v>2013</v>
      </c>
      <c r="D29" s="12">
        <v>91.3</v>
      </c>
      <c r="E29">
        <v>-9.7200000000000006</v>
      </c>
      <c r="F29">
        <v>-0.11581737529193048</v>
      </c>
      <c r="G29">
        <v>40939.699999999997</v>
      </c>
      <c r="H29">
        <v>3601334</v>
      </c>
      <c r="I29" s="47">
        <v>15.26</v>
      </c>
      <c r="J29">
        <f t="shared" si="6"/>
        <v>91</v>
      </c>
      <c r="L29">
        <v>6</v>
      </c>
      <c r="M29" t="s">
        <v>186</v>
      </c>
      <c r="N29">
        <v>2015</v>
      </c>
      <c r="O29">
        <f>D91</f>
        <v>73.900000000000006</v>
      </c>
      <c r="P29">
        <f t="shared" ref="P29:T29" si="28">E91</f>
        <v>-3.23</v>
      </c>
      <c r="Q29">
        <f t="shared" si="28"/>
        <v>-1.4885932091758802</v>
      </c>
      <c r="R29">
        <f t="shared" si="28"/>
        <v>89513.1</v>
      </c>
      <c r="S29">
        <f t="shared" si="28"/>
        <v>745651.9</v>
      </c>
      <c r="T29">
        <f t="shared" si="28"/>
        <v>18.48</v>
      </c>
    </row>
    <row r="30" spans="1:20">
      <c r="A30" t="s">
        <v>67</v>
      </c>
      <c r="B30">
        <v>29</v>
      </c>
      <c r="C30">
        <v>2013</v>
      </c>
      <c r="D30" s="12">
        <v>89.2</v>
      </c>
      <c r="E30">
        <v>0.37</v>
      </c>
      <c r="F30">
        <v>5.8987028833526081</v>
      </c>
      <c r="G30">
        <v>26474.7</v>
      </c>
      <c r="H30">
        <v>4052698.6</v>
      </c>
      <c r="I30" s="47">
        <v>18.100000000000001</v>
      </c>
      <c r="J30">
        <f t="shared" si="6"/>
        <v>133</v>
      </c>
      <c r="L30">
        <v>6</v>
      </c>
      <c r="M30" t="s">
        <v>186</v>
      </c>
      <c r="N30">
        <v>2016</v>
      </c>
      <c r="O30">
        <f>D133</f>
        <v>75.7</v>
      </c>
      <c r="P30">
        <f t="shared" ref="P30:T30" si="29">E133</f>
        <v>-0.59099999999999997</v>
      </c>
      <c r="Q30">
        <f t="shared" si="29"/>
        <v>-1.6073799520188878</v>
      </c>
      <c r="R30">
        <f t="shared" si="29"/>
        <v>77658.3</v>
      </c>
      <c r="S30">
        <f t="shared" si="29"/>
        <v>774779</v>
      </c>
      <c r="T30">
        <f t="shared" si="29"/>
        <v>22.24</v>
      </c>
    </row>
    <row r="31" spans="1:20">
      <c r="A31" t="s">
        <v>69</v>
      </c>
      <c r="B31">
        <v>30</v>
      </c>
      <c r="C31">
        <v>2013</v>
      </c>
      <c r="D31" s="12">
        <v>94.2</v>
      </c>
      <c r="E31">
        <v>1.21</v>
      </c>
      <c r="F31">
        <v>2.8452893254317808</v>
      </c>
      <c r="G31">
        <v>1349465.3</v>
      </c>
      <c r="H31">
        <v>70958197.200000003</v>
      </c>
      <c r="I31" s="46">
        <v>16.510000000000002</v>
      </c>
      <c r="J31">
        <f t="shared" si="6"/>
        <v>175</v>
      </c>
      <c r="L31">
        <v>6</v>
      </c>
      <c r="M31" t="s">
        <v>186</v>
      </c>
      <c r="N31">
        <v>2017</v>
      </c>
      <c r="O31">
        <f>D175</f>
        <v>68</v>
      </c>
      <c r="P31">
        <f t="shared" ref="P31:T31" si="30">E175</f>
        <v>-1.1000000000000001</v>
      </c>
      <c r="Q31">
        <f t="shared" si="30"/>
        <v>-4.439283958708832</v>
      </c>
      <c r="R31">
        <f t="shared" si="30"/>
        <v>19948.565999999999</v>
      </c>
      <c r="S31">
        <f t="shared" si="30"/>
        <v>837153.2</v>
      </c>
      <c r="T31">
        <f t="shared" si="30"/>
        <v>21.04</v>
      </c>
    </row>
    <row r="32" spans="1:20">
      <c r="A32" t="s">
        <v>71</v>
      </c>
      <c r="B32">
        <v>31</v>
      </c>
      <c r="C32">
        <v>2013</v>
      </c>
      <c r="D32" s="12">
        <v>82</v>
      </c>
      <c r="E32">
        <v>2.4</v>
      </c>
      <c r="F32">
        <v>1.2715824769085207</v>
      </c>
      <c r="G32">
        <v>759273.6</v>
      </c>
      <c r="H32">
        <v>33046520.300000001</v>
      </c>
      <c r="I32" s="46">
        <v>23.72</v>
      </c>
      <c r="J32">
        <f t="shared" si="6"/>
        <v>8</v>
      </c>
      <c r="L32">
        <v>7</v>
      </c>
      <c r="M32" t="s">
        <v>187</v>
      </c>
      <c r="N32">
        <v>2013</v>
      </c>
    </row>
    <row r="33" spans="1:14">
      <c r="A33" t="s">
        <v>73</v>
      </c>
      <c r="B33">
        <v>32</v>
      </c>
      <c r="C33">
        <v>2013</v>
      </c>
      <c r="D33" s="12">
        <v>88.9</v>
      </c>
      <c r="E33">
        <v>-3.72</v>
      </c>
      <c r="F33">
        <v>-0.53029650292734587</v>
      </c>
      <c r="G33">
        <v>1224370.3999999999</v>
      </c>
      <c r="H33">
        <v>165833838.30000001</v>
      </c>
      <c r="I33" s="46">
        <v>14.3</v>
      </c>
      <c r="J33">
        <f t="shared" si="6"/>
        <v>50</v>
      </c>
      <c r="L33">
        <v>7</v>
      </c>
      <c r="M33" t="s">
        <v>187</v>
      </c>
      <c r="N33">
        <v>2014</v>
      </c>
    </row>
    <row r="34" spans="1:14">
      <c r="A34" t="s">
        <v>75</v>
      </c>
      <c r="B34">
        <v>33</v>
      </c>
      <c r="C34">
        <v>2013</v>
      </c>
      <c r="D34" s="12">
        <v>112.7</v>
      </c>
      <c r="E34">
        <v>-2.6</v>
      </c>
      <c r="F34">
        <v>-0.75296929911909549</v>
      </c>
      <c r="G34">
        <v>18943</v>
      </c>
      <c r="H34">
        <v>11047609.4</v>
      </c>
      <c r="I34" s="46">
        <v>18.73</v>
      </c>
      <c r="J34">
        <f t="shared" si="6"/>
        <v>92</v>
      </c>
      <c r="L34">
        <v>7</v>
      </c>
      <c r="M34" t="s">
        <v>187</v>
      </c>
      <c r="N34">
        <v>2015</v>
      </c>
    </row>
    <row r="35" spans="1:14">
      <c r="A35" t="s">
        <v>77</v>
      </c>
      <c r="B35">
        <v>34</v>
      </c>
      <c r="C35">
        <v>2013</v>
      </c>
      <c r="D35" s="12">
        <v>87.4</v>
      </c>
      <c r="E35">
        <v>2.79</v>
      </c>
      <c r="F35">
        <v>1.1617341542589286</v>
      </c>
      <c r="G35">
        <v>7299831.2999999998</v>
      </c>
      <c r="H35">
        <v>626182609.79999995</v>
      </c>
      <c r="I35" s="46">
        <v>16.97</v>
      </c>
      <c r="J35">
        <f t="shared" si="6"/>
        <v>134</v>
      </c>
      <c r="L35">
        <v>7</v>
      </c>
      <c r="M35" t="s">
        <v>187</v>
      </c>
      <c r="N35">
        <v>2016</v>
      </c>
    </row>
    <row r="36" spans="1:14">
      <c r="A36" t="s">
        <v>79</v>
      </c>
      <c r="B36">
        <v>35</v>
      </c>
      <c r="C36">
        <v>2013</v>
      </c>
      <c r="D36" s="12">
        <v>85.4</v>
      </c>
      <c r="E36">
        <v>1.04</v>
      </c>
      <c r="F36">
        <v>1.5541754668400538</v>
      </c>
      <c r="G36">
        <v>83990</v>
      </c>
      <c r="H36">
        <v>5124067.4000000004</v>
      </c>
      <c r="I36" s="46">
        <v>21.6</v>
      </c>
      <c r="J36">
        <f t="shared" si="6"/>
        <v>176</v>
      </c>
      <c r="L36">
        <v>7</v>
      </c>
      <c r="M36" t="s">
        <v>187</v>
      </c>
      <c r="N36">
        <v>2017</v>
      </c>
    </row>
    <row r="37" spans="1:14">
      <c r="A37" t="s">
        <v>81</v>
      </c>
      <c r="B37">
        <v>36</v>
      </c>
      <c r="C37">
        <v>2013</v>
      </c>
      <c r="D37" s="12">
        <v>77.599999999999994</v>
      </c>
      <c r="E37">
        <v>1.26</v>
      </c>
      <c r="F37">
        <v>3.2767667877749904</v>
      </c>
      <c r="G37">
        <v>276561.90000000002</v>
      </c>
      <c r="H37">
        <v>17447446.199999999</v>
      </c>
      <c r="I37" s="46">
        <v>21.82</v>
      </c>
      <c r="J37">
        <f t="shared" si="6"/>
        <v>9</v>
      </c>
      <c r="N37">
        <v>2013</v>
      </c>
    </row>
    <row r="38" spans="1:14">
      <c r="A38" t="s">
        <v>83</v>
      </c>
      <c r="B38">
        <v>37</v>
      </c>
      <c r="C38">
        <v>2013</v>
      </c>
      <c r="D38" s="12">
        <v>102.9</v>
      </c>
      <c r="E38">
        <v>1.39</v>
      </c>
      <c r="F38">
        <v>0.91156856598915081</v>
      </c>
      <c r="G38">
        <v>4065740</v>
      </c>
      <c r="H38">
        <v>131169663.8</v>
      </c>
      <c r="I38" s="46">
        <v>23.09</v>
      </c>
      <c r="J38">
        <f t="shared" si="6"/>
        <v>51</v>
      </c>
      <c r="N38">
        <v>2014</v>
      </c>
    </row>
    <row r="39" spans="1:14">
      <c r="A39" t="s">
        <v>85</v>
      </c>
      <c r="B39">
        <v>38</v>
      </c>
      <c r="C39">
        <v>2013</v>
      </c>
      <c r="D39" s="12">
        <v>87.4</v>
      </c>
      <c r="E39">
        <v>2.1800000000000002</v>
      </c>
      <c r="F39">
        <v>2.2948036439274495</v>
      </c>
      <c r="G39">
        <v>308399.8</v>
      </c>
      <c r="H39">
        <v>69702544.799999997</v>
      </c>
      <c r="I39" s="46">
        <v>23.09</v>
      </c>
      <c r="J39">
        <f t="shared" si="6"/>
        <v>93</v>
      </c>
      <c r="N39">
        <v>2015</v>
      </c>
    </row>
    <row r="40" spans="1:14">
      <c r="A40" t="s">
        <v>87</v>
      </c>
      <c r="B40">
        <v>39</v>
      </c>
      <c r="C40">
        <v>2013</v>
      </c>
      <c r="D40" s="12">
        <v>71.7</v>
      </c>
      <c r="E40">
        <v>0.40799999999999997</v>
      </c>
      <c r="F40">
        <v>3.1634547880124173</v>
      </c>
      <c r="G40">
        <v>104678.2</v>
      </c>
      <c r="H40">
        <v>19153121.199999999</v>
      </c>
      <c r="I40" s="46">
        <v>18.45</v>
      </c>
      <c r="J40">
        <f t="shared" si="6"/>
        <v>135</v>
      </c>
      <c r="N40">
        <v>2016</v>
      </c>
    </row>
    <row r="41" spans="1:14">
      <c r="A41" t="s">
        <v>89</v>
      </c>
      <c r="B41">
        <v>40</v>
      </c>
      <c r="C41">
        <v>2013</v>
      </c>
      <c r="D41" s="12">
        <v>129.30000000000001</v>
      </c>
      <c r="E41">
        <v>1.45</v>
      </c>
      <c r="F41">
        <v>1.6303344592872351</v>
      </c>
      <c r="G41">
        <v>23827</v>
      </c>
      <c r="H41">
        <v>6221876.9000000004</v>
      </c>
      <c r="I41" s="46">
        <v>27.91</v>
      </c>
      <c r="J41">
        <f t="shared" si="6"/>
        <v>177</v>
      </c>
      <c r="N41">
        <v>2017</v>
      </c>
    </row>
    <row r="42" spans="1:14">
      <c r="A42" t="s">
        <v>91</v>
      </c>
      <c r="B42">
        <v>41</v>
      </c>
      <c r="C42">
        <v>2013</v>
      </c>
      <c r="D42" s="12">
        <v>79.5</v>
      </c>
      <c r="E42">
        <v>2.16</v>
      </c>
      <c r="F42">
        <v>1.332659585653867</v>
      </c>
      <c r="G42">
        <v>33739</v>
      </c>
      <c r="H42">
        <v>2304507.1</v>
      </c>
      <c r="I42" s="46">
        <v>16.82</v>
      </c>
      <c r="J42">
        <f t="shared" si="6"/>
        <v>10</v>
      </c>
      <c r="N42">
        <v>2013</v>
      </c>
    </row>
    <row r="43" spans="1:14">
      <c r="A43" t="s">
        <v>93</v>
      </c>
      <c r="B43">
        <v>42</v>
      </c>
      <c r="C43">
        <v>2013</v>
      </c>
      <c r="D43" s="12">
        <v>83.3</v>
      </c>
      <c r="E43">
        <v>-7.22</v>
      </c>
      <c r="F43">
        <v>-0.93221561253901997</v>
      </c>
      <c r="G43">
        <v>458223.8</v>
      </c>
      <c r="H43">
        <v>9003119.5</v>
      </c>
      <c r="I43" s="46">
        <v>11.43</v>
      </c>
      <c r="J43">
        <f t="shared" si="6"/>
        <v>52</v>
      </c>
      <c r="N43">
        <v>2014</v>
      </c>
    </row>
    <row r="44" spans="1:14">
      <c r="A44" t="s">
        <v>6</v>
      </c>
      <c r="B44">
        <v>1</v>
      </c>
      <c r="C44">
        <v>2014</v>
      </c>
      <c r="D44" s="12">
        <v>79.3</v>
      </c>
      <c r="E44">
        <v>1.07</v>
      </c>
      <c r="F44">
        <v>2.00276885885742</v>
      </c>
      <c r="G44">
        <v>8879.9</v>
      </c>
      <c r="H44">
        <v>5155433.2</v>
      </c>
      <c r="I44" s="45">
        <v>15.62</v>
      </c>
      <c r="J44">
        <f t="shared" si="6"/>
        <v>94</v>
      </c>
      <c r="N44">
        <v>2015</v>
      </c>
    </row>
    <row r="45" spans="1:14">
      <c r="A45" t="s">
        <v>11</v>
      </c>
      <c r="B45">
        <v>2</v>
      </c>
      <c r="C45">
        <v>2014</v>
      </c>
      <c r="D45" s="12">
        <v>67.099999999999994</v>
      </c>
      <c r="E45" t="s">
        <v>37</v>
      </c>
      <c r="F45">
        <v>1.5069587115574097</v>
      </c>
      <c r="G45">
        <v>50531.1</v>
      </c>
      <c r="H45">
        <v>2135891.4</v>
      </c>
      <c r="I45" s="45">
        <v>14.27</v>
      </c>
      <c r="J45">
        <f t="shared" si="6"/>
        <v>136</v>
      </c>
      <c r="N45">
        <v>2016</v>
      </c>
    </row>
    <row r="46" spans="1:14">
      <c r="A46" t="s">
        <v>13</v>
      </c>
      <c r="B46">
        <v>3</v>
      </c>
      <c r="C46">
        <v>2014</v>
      </c>
      <c r="D46" s="12">
        <v>95</v>
      </c>
      <c r="E46">
        <v>1.37</v>
      </c>
      <c r="F46">
        <v>1.3263554526545218</v>
      </c>
      <c r="G46">
        <v>2267781.7000000002</v>
      </c>
      <c r="H46">
        <v>172639036.80000001</v>
      </c>
      <c r="I46" s="45">
        <v>19.329999999999998</v>
      </c>
      <c r="J46">
        <f t="shared" si="6"/>
        <v>178</v>
      </c>
      <c r="N46">
        <v>2017</v>
      </c>
    </row>
    <row r="47" spans="1:14">
      <c r="A47" t="s">
        <v>15</v>
      </c>
      <c r="B47">
        <v>4</v>
      </c>
      <c r="C47">
        <v>2014</v>
      </c>
      <c r="D47" s="12">
        <v>67.599999999999994</v>
      </c>
      <c r="E47">
        <v>8.5000000000000006E-2</v>
      </c>
      <c r="F47">
        <v>19.417837674136887</v>
      </c>
      <c r="G47">
        <v>16330</v>
      </c>
      <c r="H47">
        <v>4101337.4</v>
      </c>
      <c r="I47" s="45">
        <v>18.41</v>
      </c>
      <c r="J47">
        <f t="shared" si="6"/>
        <v>11</v>
      </c>
      <c r="N47">
        <v>2013</v>
      </c>
    </row>
    <row r="48" spans="1:14">
      <c r="A48" t="s">
        <v>17</v>
      </c>
      <c r="B48">
        <v>5</v>
      </c>
      <c r="C48">
        <v>2014</v>
      </c>
      <c r="D48" s="12">
        <v>86.3</v>
      </c>
      <c r="E48">
        <v>0.27300000000000002</v>
      </c>
      <c r="F48">
        <v>9.744447884993173</v>
      </c>
      <c r="G48">
        <v>328889.7</v>
      </c>
      <c r="H48">
        <v>23462818.199999999</v>
      </c>
      <c r="I48" s="45">
        <v>15.95</v>
      </c>
      <c r="J48">
        <f t="shared" si="6"/>
        <v>53</v>
      </c>
      <c r="N48">
        <v>2014</v>
      </c>
    </row>
    <row r="49" spans="1:14">
      <c r="A49" t="s">
        <v>19</v>
      </c>
      <c r="B49">
        <v>6</v>
      </c>
      <c r="C49">
        <v>2014</v>
      </c>
      <c r="D49" s="12">
        <v>75.3</v>
      </c>
      <c r="E49">
        <v>-2.91</v>
      </c>
      <c r="F49">
        <v>-1.6613172098373012</v>
      </c>
      <c r="G49">
        <v>73410.7</v>
      </c>
      <c r="H49">
        <v>840777</v>
      </c>
      <c r="I49" s="45">
        <v>16.989999999999998</v>
      </c>
      <c r="J49">
        <f t="shared" si="6"/>
        <v>95</v>
      </c>
      <c r="N49">
        <v>2015</v>
      </c>
    </row>
    <row r="50" spans="1:14">
      <c r="A50" t="s">
        <v>21</v>
      </c>
      <c r="B50">
        <v>7</v>
      </c>
      <c r="C50">
        <v>2014</v>
      </c>
      <c r="D50" s="12">
        <v>82.6</v>
      </c>
      <c r="E50">
        <v>1.05</v>
      </c>
      <c r="F50">
        <v>1.7544302457471628</v>
      </c>
      <c r="G50">
        <v>1529497.1</v>
      </c>
      <c r="H50">
        <v>79053423.5</v>
      </c>
      <c r="I50" s="45">
        <v>15.98</v>
      </c>
      <c r="J50">
        <f t="shared" si="6"/>
        <v>137</v>
      </c>
      <c r="N50">
        <v>2016</v>
      </c>
    </row>
    <row r="51" spans="1:14">
      <c r="A51" t="s">
        <v>23</v>
      </c>
      <c r="B51">
        <v>8</v>
      </c>
      <c r="C51">
        <v>2014</v>
      </c>
      <c r="D51" s="12">
        <v>27.6</v>
      </c>
      <c r="E51">
        <v>0.85199999999999998</v>
      </c>
      <c r="F51">
        <v>1.586505406146542</v>
      </c>
      <c r="G51">
        <v>15940</v>
      </c>
      <c r="H51">
        <v>9252668</v>
      </c>
      <c r="I51" s="46">
        <v>16.87</v>
      </c>
      <c r="J51">
        <f t="shared" si="6"/>
        <v>179</v>
      </c>
      <c r="N51">
        <v>2017</v>
      </c>
    </row>
    <row r="52" spans="1:14">
      <c r="A52" t="s">
        <v>25</v>
      </c>
      <c r="B52">
        <v>9</v>
      </c>
      <c r="C52">
        <v>2014</v>
      </c>
      <c r="D52" s="12">
        <v>77.599999999999994</v>
      </c>
      <c r="E52">
        <v>3.27</v>
      </c>
      <c r="F52">
        <v>0.90606668723802708</v>
      </c>
      <c r="G52">
        <v>2067463.2</v>
      </c>
      <c r="H52">
        <v>553156670.70000005</v>
      </c>
      <c r="I52" s="45">
        <v>16.899999999999999</v>
      </c>
      <c r="J52">
        <f t="shared" si="6"/>
        <v>12</v>
      </c>
      <c r="N52">
        <v>2013</v>
      </c>
    </row>
    <row r="53" spans="1:14">
      <c r="A53" t="s">
        <v>27</v>
      </c>
      <c r="B53">
        <v>10</v>
      </c>
      <c r="C53">
        <v>2014</v>
      </c>
      <c r="D53" s="12">
        <v>82.2</v>
      </c>
      <c r="E53">
        <v>0.27</v>
      </c>
      <c r="F53">
        <v>5.0347083390618979</v>
      </c>
      <c r="G53">
        <v>187562.4</v>
      </c>
      <c r="H53">
        <v>9769611.0999999996</v>
      </c>
      <c r="I53" s="46">
        <v>14.15</v>
      </c>
      <c r="J53">
        <f t="shared" si="6"/>
        <v>54</v>
      </c>
      <c r="N53">
        <v>2014</v>
      </c>
    </row>
    <row r="54" spans="1:14">
      <c r="A54" t="s">
        <v>29</v>
      </c>
      <c r="B54">
        <v>11</v>
      </c>
      <c r="C54">
        <v>2014</v>
      </c>
      <c r="D54" s="12">
        <v>96.5</v>
      </c>
      <c r="E54">
        <v>1.05</v>
      </c>
      <c r="F54">
        <v>2.3278790988023959</v>
      </c>
      <c r="G54">
        <v>6885546.0999999996</v>
      </c>
      <c r="H54">
        <v>233162902.09999999</v>
      </c>
      <c r="I54" s="45">
        <v>15.49</v>
      </c>
      <c r="J54">
        <f t="shared" si="6"/>
        <v>96</v>
      </c>
      <c r="N54">
        <v>2015</v>
      </c>
    </row>
    <row r="55" spans="1:14">
      <c r="A55" t="s">
        <v>31</v>
      </c>
      <c r="B55">
        <v>12</v>
      </c>
      <c r="C55">
        <v>2014</v>
      </c>
      <c r="D55" s="12">
        <v>114.4</v>
      </c>
      <c r="E55">
        <v>1.73</v>
      </c>
      <c r="F55">
        <v>1.7221020843608599</v>
      </c>
      <c r="G55">
        <v>2683271.5</v>
      </c>
      <c r="H55">
        <v>195821258.40000001</v>
      </c>
      <c r="I55" s="47">
        <v>18.07</v>
      </c>
      <c r="J55">
        <f t="shared" si="6"/>
        <v>138</v>
      </c>
      <c r="N55">
        <v>2016</v>
      </c>
    </row>
    <row r="56" spans="1:14">
      <c r="A56" t="s">
        <v>33</v>
      </c>
      <c r="B56">
        <v>13</v>
      </c>
      <c r="C56">
        <v>2014</v>
      </c>
      <c r="D56" s="12">
        <v>71</v>
      </c>
      <c r="E56">
        <v>0.64400000000000002</v>
      </c>
      <c r="F56">
        <v>3.2680366687899851</v>
      </c>
      <c r="G56">
        <v>7367.9</v>
      </c>
      <c r="H56">
        <v>1641428.9</v>
      </c>
      <c r="I56" s="47">
        <v>31.24</v>
      </c>
      <c r="J56">
        <f t="shared" si="6"/>
        <v>180</v>
      </c>
      <c r="N56">
        <v>2017</v>
      </c>
    </row>
    <row r="57" spans="1:14">
      <c r="A57" t="s">
        <v>35</v>
      </c>
      <c r="B57">
        <v>14</v>
      </c>
      <c r="C57">
        <v>2014</v>
      </c>
      <c r="D57" s="12">
        <v>88.6</v>
      </c>
      <c r="E57">
        <v>0.311</v>
      </c>
      <c r="F57">
        <v>10.655632707544974</v>
      </c>
      <c r="G57">
        <v>54232</v>
      </c>
      <c r="H57">
        <v>2020530.8</v>
      </c>
      <c r="I57" s="47">
        <v>15.73</v>
      </c>
      <c r="J57">
        <f t="shared" si="6"/>
        <v>13</v>
      </c>
      <c r="N57">
        <v>2013</v>
      </c>
    </row>
    <row r="58" spans="1:14">
      <c r="A58" t="s">
        <v>39</v>
      </c>
      <c r="B58">
        <v>15</v>
      </c>
      <c r="C58">
        <v>2014</v>
      </c>
      <c r="D58" s="12">
        <v>76.400000000000006</v>
      </c>
      <c r="E58">
        <v>0.622</v>
      </c>
      <c r="F58">
        <v>3.7234310033026081</v>
      </c>
      <c r="G58">
        <v>9789</v>
      </c>
      <c r="H58">
        <v>1951840</v>
      </c>
      <c r="I58" s="47">
        <v>19.399999999999999</v>
      </c>
      <c r="J58">
        <f t="shared" si="6"/>
        <v>55</v>
      </c>
      <c r="N58">
        <v>2014</v>
      </c>
    </row>
    <row r="59" spans="1:14">
      <c r="A59" t="s">
        <v>41</v>
      </c>
      <c r="B59">
        <v>16</v>
      </c>
      <c r="C59">
        <v>2014</v>
      </c>
      <c r="D59" s="12">
        <v>78.900000000000006</v>
      </c>
      <c r="E59">
        <v>1.54</v>
      </c>
      <c r="F59">
        <v>1.6866350302459729</v>
      </c>
      <c r="G59">
        <v>11410241.4</v>
      </c>
      <c r="H59">
        <v>855041430.10000002</v>
      </c>
      <c r="I59" s="47">
        <v>19.2</v>
      </c>
      <c r="J59">
        <f t="shared" si="6"/>
        <v>97</v>
      </c>
      <c r="N59">
        <v>2015</v>
      </c>
    </row>
    <row r="60" spans="1:14">
      <c r="A60" t="s">
        <v>43</v>
      </c>
      <c r="B60">
        <v>17</v>
      </c>
      <c r="C60">
        <v>2014</v>
      </c>
      <c r="D60" s="12">
        <v>75.599999999999994</v>
      </c>
      <c r="E60">
        <v>1.28</v>
      </c>
      <c r="F60">
        <v>1.8470499352883547</v>
      </c>
      <c r="G60">
        <v>22382</v>
      </c>
      <c r="H60">
        <v>4831647.0999999996</v>
      </c>
      <c r="I60" s="47">
        <v>19.43</v>
      </c>
      <c r="J60">
        <f t="shared" si="6"/>
        <v>139</v>
      </c>
      <c r="N60">
        <v>2016</v>
      </c>
    </row>
    <row r="61" spans="1:14">
      <c r="A61" t="s">
        <v>45</v>
      </c>
      <c r="B61">
        <v>18</v>
      </c>
      <c r="C61">
        <v>2014</v>
      </c>
      <c r="D61" s="12">
        <v>81</v>
      </c>
      <c r="E61">
        <v>1.43</v>
      </c>
      <c r="F61">
        <v>0.95150734874009879</v>
      </c>
      <c r="G61">
        <v>380561.4</v>
      </c>
      <c r="H61">
        <v>36195023.5</v>
      </c>
      <c r="I61" s="47">
        <v>11.04</v>
      </c>
      <c r="J61">
        <f t="shared" si="6"/>
        <v>181</v>
      </c>
      <c r="N61">
        <v>2017</v>
      </c>
    </row>
    <row r="62" spans="1:14">
      <c r="A62" t="s">
        <v>47</v>
      </c>
      <c r="B62">
        <v>19</v>
      </c>
      <c r="C62">
        <v>2014</v>
      </c>
      <c r="D62" s="12">
        <v>101.2</v>
      </c>
      <c r="E62">
        <v>1.21</v>
      </c>
      <c r="F62">
        <v>1.7333292530829074</v>
      </c>
      <c r="G62">
        <v>2309704.7000000002</v>
      </c>
      <c r="H62">
        <v>143365505.59999999</v>
      </c>
      <c r="I62" s="47">
        <v>15.78</v>
      </c>
      <c r="J62">
        <f t="shared" si="6"/>
        <v>14</v>
      </c>
      <c r="N62">
        <v>2013</v>
      </c>
    </row>
    <row r="63" spans="1:14">
      <c r="A63" t="s">
        <v>49</v>
      </c>
      <c r="B63">
        <v>20</v>
      </c>
      <c r="C63">
        <v>2014</v>
      </c>
      <c r="D63" s="12">
        <v>64.599999999999994</v>
      </c>
      <c r="E63">
        <v>1.73</v>
      </c>
      <c r="F63">
        <v>1.9359513727541693</v>
      </c>
      <c r="G63">
        <v>703488.4</v>
      </c>
      <c r="H63">
        <v>66582596.799999997</v>
      </c>
      <c r="I63" s="47">
        <v>15.23</v>
      </c>
      <c r="J63">
        <f t="shared" si="6"/>
        <v>56</v>
      </c>
      <c r="N63">
        <v>2014</v>
      </c>
    </row>
    <row r="64" spans="1:14">
      <c r="A64" t="s">
        <v>51</v>
      </c>
      <c r="B64">
        <v>21</v>
      </c>
      <c r="C64">
        <v>2014</v>
      </c>
      <c r="D64" s="12">
        <v>21.7</v>
      </c>
      <c r="E64">
        <v>1.81</v>
      </c>
      <c r="F64">
        <v>1.2420833780091616</v>
      </c>
      <c r="G64">
        <v>140961.5</v>
      </c>
      <c r="H64">
        <v>8675455.6999999993</v>
      </c>
      <c r="I64" s="47">
        <v>26.66</v>
      </c>
      <c r="J64">
        <f t="shared" si="6"/>
        <v>98</v>
      </c>
      <c r="N64">
        <v>2015</v>
      </c>
    </row>
    <row r="65" spans="1:14">
      <c r="A65" t="s">
        <v>53</v>
      </c>
      <c r="B65">
        <v>22</v>
      </c>
      <c r="C65">
        <v>2014</v>
      </c>
      <c r="D65" s="12">
        <v>51.9</v>
      </c>
      <c r="E65">
        <v>0.51900000000000002</v>
      </c>
      <c r="F65">
        <v>2.9720822048749405</v>
      </c>
      <c r="G65">
        <v>1398.2</v>
      </c>
      <c r="H65">
        <v>1892366</v>
      </c>
      <c r="I65" s="47">
        <v>18.53</v>
      </c>
      <c r="J65">
        <f t="shared" si="6"/>
        <v>140</v>
      </c>
      <c r="N65">
        <v>2016</v>
      </c>
    </row>
    <row r="66" spans="1:14">
      <c r="A66" t="s">
        <v>55</v>
      </c>
      <c r="B66">
        <v>23</v>
      </c>
      <c r="C66">
        <v>2014</v>
      </c>
      <c r="D66" s="12">
        <v>76.900000000000006</v>
      </c>
      <c r="E66">
        <v>-0.36499999999999999</v>
      </c>
      <c r="F66">
        <v>-14.941592932555261</v>
      </c>
      <c r="G66">
        <v>368162.8</v>
      </c>
      <c r="H66">
        <v>9430735.4000000004</v>
      </c>
      <c r="I66" s="47">
        <v>17.79</v>
      </c>
      <c r="J66">
        <f t="shared" si="6"/>
        <v>182</v>
      </c>
      <c r="N66">
        <v>2017</v>
      </c>
    </row>
    <row r="67" spans="1:14">
      <c r="A67" t="s">
        <v>57</v>
      </c>
      <c r="B67">
        <v>24</v>
      </c>
      <c r="C67">
        <v>2014</v>
      </c>
      <c r="D67" s="12">
        <v>53.1</v>
      </c>
      <c r="E67">
        <v>0.371</v>
      </c>
      <c r="F67">
        <v>7.2704021220378596</v>
      </c>
      <c r="G67" t="s">
        <v>37</v>
      </c>
      <c r="H67">
        <v>5777133.9000000004</v>
      </c>
      <c r="I67" s="47">
        <v>48.97</v>
      </c>
      <c r="J67">
        <f t="shared" si="6"/>
        <v>15</v>
      </c>
      <c r="N67">
        <v>2013</v>
      </c>
    </row>
    <row r="68" spans="1:14">
      <c r="A68" t="s">
        <v>59</v>
      </c>
      <c r="B68">
        <v>25</v>
      </c>
      <c r="C68">
        <v>2014</v>
      </c>
      <c r="D68" s="12">
        <v>86.1</v>
      </c>
      <c r="E68">
        <v>2.0699999999999998</v>
      </c>
      <c r="F68">
        <v>1.3848944343726723</v>
      </c>
      <c r="G68">
        <v>5436751.2000000002</v>
      </c>
      <c r="H68">
        <v>416574564.10000002</v>
      </c>
      <c r="I68" s="47">
        <v>18.760000000000002</v>
      </c>
      <c r="J68">
        <f t="shared" si="6"/>
        <v>57</v>
      </c>
      <c r="N68">
        <v>2014</v>
      </c>
    </row>
    <row r="69" spans="1:14">
      <c r="A69" t="s">
        <v>61</v>
      </c>
      <c r="B69">
        <v>26</v>
      </c>
      <c r="C69">
        <v>2014</v>
      </c>
      <c r="D69" s="12">
        <v>81.2</v>
      </c>
      <c r="E69">
        <v>2.8000000000000001E-2</v>
      </c>
      <c r="F69">
        <v>42.215258410207689</v>
      </c>
      <c r="G69">
        <v>125021.9</v>
      </c>
      <c r="H69">
        <v>9468892.9000000004</v>
      </c>
      <c r="I69" s="47">
        <v>15.75</v>
      </c>
      <c r="J69">
        <f t="shared" si="6"/>
        <v>99</v>
      </c>
      <c r="N69">
        <v>2015</v>
      </c>
    </row>
    <row r="70" spans="1:14">
      <c r="A70" t="s">
        <v>63</v>
      </c>
      <c r="B70">
        <v>27</v>
      </c>
      <c r="C70">
        <v>2014</v>
      </c>
      <c r="D70" s="12">
        <v>90.8</v>
      </c>
      <c r="E70">
        <v>1.44</v>
      </c>
      <c r="F70">
        <v>1.2805982109686636</v>
      </c>
      <c r="G70">
        <v>914601.9</v>
      </c>
      <c r="H70">
        <v>103111325.90000001</v>
      </c>
      <c r="I70" s="47">
        <v>14.39</v>
      </c>
      <c r="J70">
        <f t="shared" si="6"/>
        <v>141</v>
      </c>
      <c r="N70">
        <v>2016</v>
      </c>
    </row>
    <row r="71" spans="1:14">
      <c r="A71" t="s">
        <v>65</v>
      </c>
      <c r="B71">
        <v>28</v>
      </c>
      <c r="C71">
        <v>2014</v>
      </c>
      <c r="D71" s="12">
        <v>85.1</v>
      </c>
      <c r="E71">
        <v>-1.71</v>
      </c>
      <c r="F71">
        <v>-0.50021264583280844</v>
      </c>
      <c r="G71">
        <v>36839.1</v>
      </c>
      <c r="H71">
        <v>5200641.4000000004</v>
      </c>
      <c r="I71" s="47">
        <v>15.39</v>
      </c>
      <c r="J71">
        <f t="shared" si="6"/>
        <v>183</v>
      </c>
      <c r="N71">
        <v>2017</v>
      </c>
    </row>
    <row r="72" spans="1:14">
      <c r="A72" t="s">
        <v>67</v>
      </c>
      <c r="B72">
        <v>29</v>
      </c>
      <c r="C72">
        <v>2014</v>
      </c>
      <c r="D72" s="12">
        <v>567.5</v>
      </c>
      <c r="E72">
        <v>0.30099999999999999</v>
      </c>
      <c r="F72">
        <v>6.5956136445546862</v>
      </c>
      <c r="G72">
        <v>25493.3</v>
      </c>
      <c r="H72">
        <v>6206517.0999999996</v>
      </c>
      <c r="I72" s="47">
        <v>25.6</v>
      </c>
      <c r="J72">
        <f t="shared" ref="J72:J135" si="31">J67+1</f>
        <v>16</v>
      </c>
      <c r="N72">
        <v>2013</v>
      </c>
    </row>
    <row r="73" spans="1:14">
      <c r="A73" t="s">
        <v>69</v>
      </c>
      <c r="B73">
        <v>30</v>
      </c>
      <c r="C73">
        <v>2014</v>
      </c>
      <c r="D73" s="12">
        <v>89.2</v>
      </c>
      <c r="E73">
        <v>1.1499999999999999</v>
      </c>
      <c r="F73">
        <v>2.9393282737178614</v>
      </c>
      <c r="G73">
        <v>2319339.7999999998</v>
      </c>
      <c r="H73">
        <v>75861465.900000006</v>
      </c>
      <c r="I73" s="46">
        <v>15.89</v>
      </c>
      <c r="J73">
        <f t="shared" si="31"/>
        <v>58</v>
      </c>
      <c r="N73">
        <v>2014</v>
      </c>
    </row>
    <row r="74" spans="1:14">
      <c r="A74" t="s">
        <v>71</v>
      </c>
      <c r="B74">
        <v>31</v>
      </c>
      <c r="C74">
        <v>2014</v>
      </c>
      <c r="D74" s="12">
        <v>83.2</v>
      </c>
      <c r="E74">
        <v>2.12</v>
      </c>
      <c r="F74">
        <v>1.2417196460062327</v>
      </c>
      <c r="G74">
        <v>868031.8</v>
      </c>
      <c r="H74">
        <v>37998124.100000001</v>
      </c>
      <c r="I74" s="46">
        <v>22.17</v>
      </c>
      <c r="J74">
        <f t="shared" si="31"/>
        <v>100</v>
      </c>
      <c r="N74">
        <v>2015</v>
      </c>
    </row>
    <row r="75" spans="1:14">
      <c r="A75" t="s">
        <v>73</v>
      </c>
      <c r="B75">
        <v>32</v>
      </c>
      <c r="C75">
        <v>2014</v>
      </c>
      <c r="D75" s="12">
        <v>89.7</v>
      </c>
      <c r="E75">
        <v>-3.33</v>
      </c>
      <c r="F75">
        <v>-0.61172401557539646</v>
      </c>
      <c r="G75">
        <v>2318641.7999999998</v>
      </c>
      <c r="H75">
        <v>185354050.90000001</v>
      </c>
      <c r="I75" s="46">
        <v>13.6</v>
      </c>
      <c r="J75">
        <f t="shared" si="31"/>
        <v>142</v>
      </c>
      <c r="N75">
        <v>2016</v>
      </c>
    </row>
    <row r="76" spans="1:14">
      <c r="A76" t="s">
        <v>75</v>
      </c>
      <c r="B76">
        <v>33</v>
      </c>
      <c r="C76">
        <v>2014</v>
      </c>
      <c r="D76" s="12">
        <v>93.4</v>
      </c>
      <c r="E76">
        <v>-2.42</v>
      </c>
      <c r="F76">
        <v>-0.83906497393083845</v>
      </c>
      <c r="G76">
        <v>47289.1</v>
      </c>
      <c r="H76">
        <v>20839060.800000001</v>
      </c>
      <c r="I76" s="46">
        <v>15.1</v>
      </c>
      <c r="J76">
        <f t="shared" si="31"/>
        <v>184</v>
      </c>
      <c r="N76">
        <v>2017</v>
      </c>
    </row>
    <row r="77" spans="1:14">
      <c r="A77" t="s">
        <v>77</v>
      </c>
      <c r="B77">
        <v>34</v>
      </c>
      <c r="C77">
        <v>2014</v>
      </c>
      <c r="D77" s="12">
        <v>80.5</v>
      </c>
      <c r="E77">
        <v>2.86</v>
      </c>
      <c r="F77">
        <v>1.1296601898307372</v>
      </c>
      <c r="G77">
        <v>9079590.6999999993</v>
      </c>
      <c r="H77">
        <v>801985838.10000002</v>
      </c>
      <c r="I77" s="46">
        <v>18.14</v>
      </c>
      <c r="J77">
        <f t="shared" si="31"/>
        <v>17</v>
      </c>
      <c r="N77">
        <v>2013</v>
      </c>
    </row>
    <row r="78" spans="1:14">
      <c r="A78" t="s">
        <v>79</v>
      </c>
      <c r="B78">
        <v>35</v>
      </c>
      <c r="C78">
        <v>2014</v>
      </c>
      <c r="D78" s="12">
        <v>88.1</v>
      </c>
      <c r="E78">
        <v>1.0900000000000001</v>
      </c>
      <c r="F78">
        <v>1.636449786151575</v>
      </c>
      <c r="G78">
        <v>219372</v>
      </c>
      <c r="H78">
        <v>6388318.2000000002</v>
      </c>
      <c r="I78" s="46">
        <v>10.97</v>
      </c>
      <c r="J78">
        <f t="shared" si="31"/>
        <v>59</v>
      </c>
      <c r="N78">
        <v>2014</v>
      </c>
    </row>
    <row r="79" spans="1:14">
      <c r="A79" t="s">
        <v>81</v>
      </c>
      <c r="B79">
        <v>36</v>
      </c>
      <c r="C79">
        <v>2014</v>
      </c>
      <c r="D79" s="12">
        <v>81.3</v>
      </c>
      <c r="E79">
        <v>1.17</v>
      </c>
      <c r="F79">
        <v>3.3958752227285656</v>
      </c>
      <c r="G79">
        <v>403066.8</v>
      </c>
      <c r="H79">
        <v>21259592.699999999</v>
      </c>
      <c r="I79" s="46">
        <v>18.38</v>
      </c>
      <c r="J79">
        <f t="shared" si="31"/>
        <v>101</v>
      </c>
      <c r="N79">
        <v>2015</v>
      </c>
    </row>
    <row r="80" spans="1:14">
      <c r="A80" t="s">
        <v>83</v>
      </c>
      <c r="B80">
        <v>37</v>
      </c>
      <c r="C80">
        <v>2014</v>
      </c>
      <c r="D80" s="12">
        <v>106.2</v>
      </c>
      <c r="E80">
        <v>1.38</v>
      </c>
      <c r="F80">
        <v>0.90867693858134602</v>
      </c>
      <c r="G80">
        <v>4650271.8</v>
      </c>
      <c r="H80">
        <v>144581850.40000001</v>
      </c>
      <c r="I80" s="46">
        <v>23.3</v>
      </c>
      <c r="J80">
        <f t="shared" si="31"/>
        <v>143</v>
      </c>
      <c r="N80">
        <v>2016</v>
      </c>
    </row>
    <row r="81" spans="1:14">
      <c r="A81" t="s">
        <v>85</v>
      </c>
      <c r="B81">
        <v>38</v>
      </c>
      <c r="C81">
        <v>2014</v>
      </c>
      <c r="D81" s="12">
        <v>96.5</v>
      </c>
      <c r="E81">
        <v>2.2000000000000002</v>
      </c>
      <c r="F81">
        <v>2.2887122473697916</v>
      </c>
      <c r="G81">
        <v>364601.8</v>
      </c>
      <c r="H81">
        <v>75059377.299999997</v>
      </c>
      <c r="I81" s="46">
        <v>23.19</v>
      </c>
      <c r="J81">
        <f t="shared" si="31"/>
        <v>185</v>
      </c>
      <c r="N81">
        <v>2017</v>
      </c>
    </row>
    <row r="82" spans="1:14">
      <c r="A82" t="s">
        <v>87</v>
      </c>
      <c r="B82">
        <v>39</v>
      </c>
      <c r="C82">
        <v>2014</v>
      </c>
      <c r="D82" s="12">
        <v>70.099999999999994</v>
      </c>
      <c r="E82">
        <v>0.56000000000000005</v>
      </c>
      <c r="F82">
        <v>2.6461742294417308</v>
      </c>
      <c r="G82">
        <v>605810.6</v>
      </c>
      <c r="H82">
        <v>21364926.199999999</v>
      </c>
      <c r="I82" s="46">
        <v>18.25</v>
      </c>
      <c r="J82">
        <f t="shared" si="31"/>
        <v>18</v>
      </c>
      <c r="N82">
        <v>2013</v>
      </c>
    </row>
    <row r="83" spans="1:14">
      <c r="A83" t="s">
        <v>89</v>
      </c>
      <c r="B83">
        <v>40</v>
      </c>
      <c r="C83">
        <v>2014</v>
      </c>
      <c r="D83" s="12">
        <v>98.9</v>
      </c>
      <c r="E83">
        <v>1.77</v>
      </c>
      <c r="F83">
        <v>1.3323194010874468</v>
      </c>
      <c r="G83">
        <v>288362.59999999998</v>
      </c>
      <c r="H83">
        <v>16432809.800000001</v>
      </c>
      <c r="I83" s="46">
        <v>21.71</v>
      </c>
      <c r="J83">
        <f t="shared" si="31"/>
        <v>60</v>
      </c>
      <c r="N83">
        <v>2014</v>
      </c>
    </row>
    <row r="84" spans="1:14">
      <c r="A84" t="s">
        <v>91</v>
      </c>
      <c r="B84">
        <v>41</v>
      </c>
      <c r="C84">
        <v>2014</v>
      </c>
      <c r="D84" s="12">
        <v>83</v>
      </c>
      <c r="E84">
        <v>1.92</v>
      </c>
      <c r="F84">
        <v>1.5108428890145251</v>
      </c>
      <c r="G84">
        <v>75089.899999999994</v>
      </c>
      <c r="H84">
        <v>2691134.3</v>
      </c>
      <c r="I84" s="46">
        <v>15.23</v>
      </c>
      <c r="J84">
        <f t="shared" si="31"/>
        <v>102</v>
      </c>
      <c r="N84">
        <v>2015</v>
      </c>
    </row>
    <row r="85" spans="1:14">
      <c r="A85" t="s">
        <v>93</v>
      </c>
      <c r="B85">
        <v>42</v>
      </c>
      <c r="C85">
        <v>2014</v>
      </c>
      <c r="D85" s="12">
        <v>79.7</v>
      </c>
      <c r="E85">
        <v>-5.99</v>
      </c>
      <c r="F85">
        <v>-0.92318932179193935</v>
      </c>
      <c r="G85">
        <v>456410.9</v>
      </c>
      <c r="H85">
        <v>9040877.5999999996</v>
      </c>
      <c r="I85" s="46">
        <v>10.050000000000001</v>
      </c>
      <c r="J85">
        <f t="shared" si="31"/>
        <v>144</v>
      </c>
      <c r="N85">
        <v>2016</v>
      </c>
    </row>
    <row r="86" spans="1:14">
      <c r="A86" t="s">
        <v>6</v>
      </c>
      <c r="B86">
        <v>1</v>
      </c>
      <c r="C86">
        <v>2015</v>
      </c>
      <c r="D86" s="12">
        <v>82.3</v>
      </c>
      <c r="E86">
        <v>0.98699999999999999</v>
      </c>
      <c r="F86">
        <v>2.1030233841317849</v>
      </c>
      <c r="G86">
        <v>33489.199999999997</v>
      </c>
      <c r="H86">
        <v>6567310.5</v>
      </c>
      <c r="I86" s="45">
        <v>25.57</v>
      </c>
      <c r="J86">
        <f t="shared" si="31"/>
        <v>186</v>
      </c>
      <c r="N86">
        <v>2017</v>
      </c>
    </row>
    <row r="87" spans="1:14">
      <c r="A87" t="s">
        <v>11</v>
      </c>
      <c r="B87">
        <v>2</v>
      </c>
      <c r="C87">
        <v>2015</v>
      </c>
      <c r="D87" s="12">
        <v>73.5</v>
      </c>
      <c r="E87">
        <v>1.3</v>
      </c>
      <c r="F87">
        <v>1.620764352539819</v>
      </c>
      <c r="G87">
        <v>37826.300000000003</v>
      </c>
      <c r="H87">
        <v>1974429.1</v>
      </c>
      <c r="I87" s="45">
        <v>14.4</v>
      </c>
      <c r="J87">
        <f t="shared" si="31"/>
        <v>19</v>
      </c>
      <c r="N87">
        <v>2013</v>
      </c>
    </row>
    <row r="88" spans="1:14">
      <c r="A88" t="s">
        <v>13</v>
      </c>
      <c r="B88">
        <v>3</v>
      </c>
      <c r="C88">
        <v>2015</v>
      </c>
      <c r="D88" s="12">
        <v>97.7</v>
      </c>
      <c r="E88">
        <v>1.38</v>
      </c>
      <c r="F88">
        <v>1.2885510271488554</v>
      </c>
      <c r="G88">
        <v>2933134.5</v>
      </c>
      <c r="H88">
        <v>183121759.40000001</v>
      </c>
      <c r="I88" s="45">
        <v>22.36</v>
      </c>
      <c r="J88">
        <f t="shared" si="31"/>
        <v>61</v>
      </c>
      <c r="N88">
        <v>2014</v>
      </c>
    </row>
    <row r="89" spans="1:14">
      <c r="A89" t="s">
        <v>15</v>
      </c>
      <c r="B89">
        <v>4</v>
      </c>
      <c r="C89">
        <v>2015</v>
      </c>
      <c r="D89" s="12">
        <v>75.8</v>
      </c>
      <c r="E89">
        <v>8.7999999999999995E-2</v>
      </c>
      <c r="F89">
        <v>22.196876061120545</v>
      </c>
      <c r="G89">
        <v>48281.3</v>
      </c>
      <c r="H89">
        <v>4217396.0999999996</v>
      </c>
      <c r="I89" s="45">
        <v>18.23</v>
      </c>
      <c r="J89">
        <f t="shared" si="31"/>
        <v>103</v>
      </c>
      <c r="N89">
        <v>2015</v>
      </c>
    </row>
    <row r="90" spans="1:14">
      <c r="A90" t="s">
        <v>17</v>
      </c>
      <c r="B90">
        <v>5</v>
      </c>
      <c r="C90">
        <v>2015</v>
      </c>
      <c r="D90" s="12">
        <v>79.5</v>
      </c>
      <c r="E90">
        <v>0.28000000000000003</v>
      </c>
      <c r="F90">
        <v>9.309167578339677</v>
      </c>
      <c r="G90">
        <v>404571.7</v>
      </c>
      <c r="H90">
        <v>25119416.300000001</v>
      </c>
      <c r="I90" s="45">
        <v>15.2</v>
      </c>
      <c r="J90">
        <f t="shared" si="31"/>
        <v>145</v>
      </c>
      <c r="N90">
        <v>2016</v>
      </c>
    </row>
    <row r="91" spans="1:14">
      <c r="A91" t="s">
        <v>19</v>
      </c>
      <c r="B91">
        <v>6</v>
      </c>
      <c r="C91">
        <v>2015</v>
      </c>
      <c r="D91" s="12">
        <v>73.900000000000006</v>
      </c>
      <c r="E91">
        <v>-3.23</v>
      </c>
      <c r="F91">
        <v>-1.4885932091758802</v>
      </c>
      <c r="G91">
        <v>89513.1</v>
      </c>
      <c r="H91">
        <v>745651.9</v>
      </c>
      <c r="I91" s="45">
        <v>18.48</v>
      </c>
      <c r="J91">
        <f t="shared" si="31"/>
        <v>187</v>
      </c>
      <c r="N91">
        <v>2017</v>
      </c>
    </row>
    <row r="92" spans="1:14">
      <c r="A92" t="s">
        <v>21</v>
      </c>
      <c r="B92">
        <v>7</v>
      </c>
      <c r="C92">
        <v>2015</v>
      </c>
      <c r="D92" s="12">
        <v>84.8</v>
      </c>
      <c r="E92">
        <v>0.95099999999999996</v>
      </c>
      <c r="F92">
        <v>1.9526352771112505</v>
      </c>
      <c r="G92">
        <v>1875484.5</v>
      </c>
      <c r="H92">
        <v>94367130.400000006</v>
      </c>
      <c r="I92" s="45">
        <v>15</v>
      </c>
      <c r="J92">
        <f t="shared" si="31"/>
        <v>20</v>
      </c>
      <c r="N92">
        <v>2013</v>
      </c>
    </row>
    <row r="93" spans="1:14">
      <c r="A93" t="s">
        <v>23</v>
      </c>
      <c r="B93">
        <v>8</v>
      </c>
      <c r="C93">
        <v>2015</v>
      </c>
      <c r="D93" s="12">
        <v>24.1</v>
      </c>
      <c r="E93">
        <v>0.66800000000000004</v>
      </c>
      <c r="F93">
        <v>2.0204348119130731</v>
      </c>
      <c r="G93">
        <v>47654.3</v>
      </c>
      <c r="H93">
        <v>12159278</v>
      </c>
      <c r="I93" s="45">
        <v>18.87</v>
      </c>
      <c r="J93">
        <f t="shared" si="31"/>
        <v>62</v>
      </c>
      <c r="N93">
        <v>2014</v>
      </c>
    </row>
    <row r="94" spans="1:14">
      <c r="A94" t="s">
        <v>25</v>
      </c>
      <c r="B94">
        <v>9</v>
      </c>
      <c r="C94">
        <v>2015</v>
      </c>
      <c r="D94" s="12">
        <v>81.900000000000006</v>
      </c>
      <c r="E94">
        <v>3.17</v>
      </c>
      <c r="F94">
        <v>0.87913628184229919</v>
      </c>
      <c r="G94">
        <v>2801273.7</v>
      </c>
      <c r="H94">
        <v>594376727.89999998</v>
      </c>
      <c r="I94" s="45">
        <v>21.4</v>
      </c>
      <c r="J94">
        <f t="shared" si="31"/>
        <v>104</v>
      </c>
      <c r="N94">
        <v>2015</v>
      </c>
    </row>
    <row r="95" spans="1:14">
      <c r="A95" t="s">
        <v>27</v>
      </c>
      <c r="B95">
        <v>10</v>
      </c>
      <c r="C95">
        <v>2015</v>
      </c>
      <c r="D95" s="12">
        <v>84.8</v>
      </c>
      <c r="E95">
        <v>0.311</v>
      </c>
      <c r="F95">
        <v>4.7084525963035349</v>
      </c>
      <c r="G95">
        <v>135890.9</v>
      </c>
      <c r="H95">
        <v>10089188.199999999</v>
      </c>
      <c r="I95" s="45">
        <v>17.68</v>
      </c>
      <c r="J95">
        <f t="shared" si="31"/>
        <v>146</v>
      </c>
      <c r="N95">
        <v>2016</v>
      </c>
    </row>
    <row r="96" spans="1:14">
      <c r="A96" t="s">
        <v>29</v>
      </c>
      <c r="B96">
        <v>11</v>
      </c>
      <c r="C96">
        <v>2015</v>
      </c>
      <c r="D96" s="12">
        <v>93.5</v>
      </c>
      <c r="E96">
        <v>1.1299999999999999</v>
      </c>
      <c r="F96">
        <v>2.107651758141655</v>
      </c>
      <c r="G96">
        <v>6639492.2000000002</v>
      </c>
      <c r="H96">
        <v>238850842.5</v>
      </c>
      <c r="I96" s="45">
        <v>16.309999999999999</v>
      </c>
      <c r="J96">
        <f t="shared" si="31"/>
        <v>188</v>
      </c>
      <c r="N96">
        <v>2017</v>
      </c>
    </row>
    <row r="97" spans="1:14">
      <c r="A97" t="s">
        <v>31</v>
      </c>
      <c r="B97">
        <v>12</v>
      </c>
      <c r="C97">
        <v>2015</v>
      </c>
      <c r="D97" s="12">
        <v>107</v>
      </c>
      <c r="E97">
        <v>1.77</v>
      </c>
      <c r="F97">
        <v>1.6720217351019504</v>
      </c>
      <c r="G97">
        <v>3380250.5</v>
      </c>
      <c r="H97">
        <v>188058664.30000001</v>
      </c>
      <c r="I97" s="47">
        <v>20.84</v>
      </c>
      <c r="J97">
        <f t="shared" si="31"/>
        <v>21</v>
      </c>
      <c r="N97">
        <v>2013</v>
      </c>
    </row>
    <row r="98" spans="1:14">
      <c r="A98" t="s">
        <v>33</v>
      </c>
      <c r="B98">
        <v>13</v>
      </c>
      <c r="C98">
        <v>2015</v>
      </c>
      <c r="D98" s="12">
        <v>75.7</v>
      </c>
      <c r="E98">
        <v>0.67700000000000005</v>
      </c>
      <c r="F98">
        <v>3.2947713549895039</v>
      </c>
      <c r="G98">
        <v>8469.7999999999993</v>
      </c>
      <c r="H98">
        <v>2073683.4</v>
      </c>
      <c r="I98" s="47">
        <v>31.77</v>
      </c>
      <c r="J98">
        <f t="shared" si="31"/>
        <v>63</v>
      </c>
      <c r="N98">
        <v>2014</v>
      </c>
    </row>
    <row r="99" spans="1:14">
      <c r="A99" t="s">
        <v>35</v>
      </c>
      <c r="B99">
        <v>14</v>
      </c>
      <c r="C99">
        <v>2015</v>
      </c>
      <c r="D99" s="12">
        <v>86.9</v>
      </c>
      <c r="E99">
        <v>0.34100000000000003</v>
      </c>
      <c r="F99">
        <v>9.6432261271776234</v>
      </c>
      <c r="G99">
        <v>106905.8</v>
      </c>
      <c r="H99">
        <v>2079048.2</v>
      </c>
      <c r="I99" s="47">
        <v>19.600000000000001</v>
      </c>
      <c r="J99">
        <f t="shared" si="31"/>
        <v>105</v>
      </c>
      <c r="N99">
        <v>2015</v>
      </c>
    </row>
    <row r="100" spans="1:14">
      <c r="A100" t="s">
        <v>39</v>
      </c>
      <c r="B100">
        <v>15</v>
      </c>
      <c r="C100">
        <v>2015</v>
      </c>
      <c r="D100" s="12">
        <v>83.2</v>
      </c>
      <c r="E100">
        <v>0.52500000000000002</v>
      </c>
      <c r="F100">
        <v>4.6638329867027242</v>
      </c>
      <c r="G100">
        <v>3062</v>
      </c>
      <c r="H100">
        <v>2081536.9</v>
      </c>
      <c r="I100" s="47">
        <v>19.66</v>
      </c>
      <c r="J100">
        <f t="shared" si="31"/>
        <v>147</v>
      </c>
      <c r="N100">
        <v>2016</v>
      </c>
    </row>
    <row r="101" spans="1:14">
      <c r="A101" t="s">
        <v>41</v>
      </c>
      <c r="B101">
        <v>16</v>
      </c>
      <c r="C101">
        <v>2015</v>
      </c>
      <c r="D101" s="12">
        <v>87.8</v>
      </c>
      <c r="E101">
        <v>1.67</v>
      </c>
      <c r="F101">
        <v>1.47761143742146</v>
      </c>
      <c r="G101">
        <v>15517069.300000001</v>
      </c>
      <c r="H101">
        <v>910069469.10000002</v>
      </c>
      <c r="I101" s="47">
        <v>21.57</v>
      </c>
      <c r="J101">
        <f t="shared" si="31"/>
        <v>189</v>
      </c>
      <c r="N101">
        <v>2017</v>
      </c>
    </row>
    <row r="102" spans="1:14">
      <c r="A102" t="s">
        <v>43</v>
      </c>
      <c r="B102">
        <v>17</v>
      </c>
      <c r="C102">
        <v>2015</v>
      </c>
      <c r="D102" s="12">
        <v>91.1</v>
      </c>
      <c r="E102">
        <v>1.24</v>
      </c>
      <c r="F102">
        <v>1.8856562620407484</v>
      </c>
      <c r="G102">
        <v>20759.400000000001</v>
      </c>
      <c r="H102">
        <v>5343972</v>
      </c>
      <c r="I102" s="47">
        <v>19.329999999999998</v>
      </c>
      <c r="J102">
        <f t="shared" si="31"/>
        <v>22</v>
      </c>
      <c r="N102">
        <v>2013</v>
      </c>
    </row>
    <row r="103" spans="1:14">
      <c r="A103" t="s">
        <v>45</v>
      </c>
      <c r="B103">
        <v>18</v>
      </c>
      <c r="C103">
        <v>2015</v>
      </c>
      <c r="D103" s="12">
        <v>82.6</v>
      </c>
      <c r="E103">
        <v>1.24</v>
      </c>
      <c r="F103">
        <v>1.0185912313263872</v>
      </c>
      <c r="G103">
        <v>861254.2</v>
      </c>
      <c r="H103">
        <v>47306268.5</v>
      </c>
      <c r="I103" s="47">
        <v>13.92</v>
      </c>
      <c r="J103">
        <f t="shared" si="31"/>
        <v>64</v>
      </c>
      <c r="N103">
        <v>2014</v>
      </c>
    </row>
    <row r="104" spans="1:14">
      <c r="A104" t="s">
        <v>47</v>
      </c>
      <c r="B104">
        <v>19</v>
      </c>
      <c r="C104">
        <v>2015</v>
      </c>
      <c r="D104" s="12">
        <v>93.4</v>
      </c>
      <c r="E104">
        <v>1.25</v>
      </c>
      <c r="F104">
        <v>1.7043155929163003</v>
      </c>
      <c r="G104">
        <v>3998564.6</v>
      </c>
      <c r="H104">
        <v>157620062.59999999</v>
      </c>
      <c r="I104" s="47">
        <v>14.93</v>
      </c>
      <c r="J104">
        <f t="shared" si="31"/>
        <v>106</v>
      </c>
      <c r="N104">
        <v>2015</v>
      </c>
    </row>
    <row r="105" spans="1:14">
      <c r="A105" t="s">
        <v>49</v>
      </c>
      <c r="B105">
        <v>20</v>
      </c>
      <c r="C105">
        <v>2015</v>
      </c>
      <c r="D105" s="12">
        <v>62.5</v>
      </c>
      <c r="E105">
        <v>1.73</v>
      </c>
      <c r="F105">
        <v>1.8845311781096712</v>
      </c>
      <c r="G105">
        <v>911333.1</v>
      </c>
      <c r="H105">
        <v>68225624.299999997</v>
      </c>
      <c r="I105" s="47">
        <v>22.85</v>
      </c>
      <c r="J105">
        <f t="shared" si="31"/>
        <v>148</v>
      </c>
      <c r="N105">
        <v>2016</v>
      </c>
    </row>
    <row r="106" spans="1:14">
      <c r="A106" t="s">
        <v>51</v>
      </c>
      <c r="B106">
        <v>21</v>
      </c>
      <c r="C106">
        <v>2015</v>
      </c>
      <c r="D106" s="12">
        <v>22.7</v>
      </c>
      <c r="E106">
        <v>1.88</v>
      </c>
      <c r="F106">
        <v>1.1645113458644398</v>
      </c>
      <c r="G106">
        <v>160564.1</v>
      </c>
      <c r="H106">
        <v>9409659.5999999996</v>
      </c>
      <c r="I106" s="47">
        <v>28.26</v>
      </c>
      <c r="J106">
        <f t="shared" si="31"/>
        <v>190</v>
      </c>
      <c r="N106">
        <v>2017</v>
      </c>
    </row>
    <row r="107" spans="1:14">
      <c r="A107" t="s">
        <v>53</v>
      </c>
      <c r="B107">
        <v>22</v>
      </c>
      <c r="C107">
        <v>2015</v>
      </c>
      <c r="D107" s="12">
        <v>59.2</v>
      </c>
      <c r="E107">
        <v>0.5</v>
      </c>
      <c r="F107">
        <v>3.1102059846272399</v>
      </c>
      <c r="G107">
        <v>3647.2</v>
      </c>
      <c r="H107">
        <v>2038218.8</v>
      </c>
      <c r="I107" s="47">
        <v>17.829999999999998</v>
      </c>
      <c r="J107">
        <f t="shared" si="31"/>
        <v>23</v>
      </c>
      <c r="N107">
        <v>2013</v>
      </c>
    </row>
    <row r="108" spans="1:14">
      <c r="A108" t="s">
        <v>55</v>
      </c>
      <c r="B108">
        <v>23</v>
      </c>
      <c r="C108">
        <v>2015</v>
      </c>
      <c r="D108" s="12">
        <v>69.599999999999994</v>
      </c>
      <c r="E108">
        <v>-0.39200000000000002</v>
      </c>
      <c r="F108">
        <v>-7.4087459984033606</v>
      </c>
      <c r="G108">
        <v>209375.4</v>
      </c>
      <c r="H108">
        <v>12137084.800000001</v>
      </c>
      <c r="I108" s="47">
        <v>17.829999999999998</v>
      </c>
      <c r="J108">
        <f t="shared" si="31"/>
        <v>65</v>
      </c>
      <c r="N108">
        <v>2014</v>
      </c>
    </row>
    <row r="109" spans="1:14">
      <c r="A109" t="s">
        <v>57</v>
      </c>
      <c r="B109">
        <v>24</v>
      </c>
      <c r="C109">
        <v>2015</v>
      </c>
      <c r="D109" s="12">
        <v>71.400000000000006</v>
      </c>
      <c r="E109">
        <v>0.33700000000000002</v>
      </c>
      <c r="F109">
        <v>8.183233232957706</v>
      </c>
      <c r="G109" t="s">
        <v>37</v>
      </c>
      <c r="H109">
        <v>6703421.5999999996</v>
      </c>
      <c r="I109" s="47">
        <v>27.48</v>
      </c>
      <c r="J109">
        <f t="shared" si="31"/>
        <v>107</v>
      </c>
      <c r="N109">
        <v>2015</v>
      </c>
    </row>
    <row r="110" spans="1:14">
      <c r="A110" t="s">
        <v>59</v>
      </c>
      <c r="B110">
        <v>25</v>
      </c>
      <c r="C110">
        <v>2015</v>
      </c>
      <c r="D110" s="12">
        <v>86.1</v>
      </c>
      <c r="E110">
        <v>2.2999999999999998</v>
      </c>
      <c r="F110">
        <v>1.2232115872105231</v>
      </c>
      <c r="G110">
        <v>6837785</v>
      </c>
      <c r="H110">
        <v>508598674.69999999</v>
      </c>
      <c r="I110" s="47">
        <v>19.600000000000001</v>
      </c>
      <c r="J110">
        <f t="shared" si="31"/>
        <v>149</v>
      </c>
      <c r="N110">
        <v>2016</v>
      </c>
    </row>
    <row r="111" spans="1:14">
      <c r="A111" t="s">
        <v>61</v>
      </c>
      <c r="B111">
        <v>26</v>
      </c>
      <c r="C111">
        <v>2015</v>
      </c>
      <c r="D111" s="12">
        <v>87.9</v>
      </c>
      <c r="E111">
        <v>-0.501</v>
      </c>
      <c r="F111">
        <v>-8.9711029367163189</v>
      </c>
      <c r="G111">
        <v>306831.7</v>
      </c>
      <c r="H111">
        <v>8613171.0999999996</v>
      </c>
      <c r="I111" s="47">
        <v>18.07</v>
      </c>
      <c r="J111">
        <f t="shared" si="31"/>
        <v>191</v>
      </c>
      <c r="N111">
        <v>2017</v>
      </c>
    </row>
    <row r="112" spans="1:14">
      <c r="A112" t="s">
        <v>63</v>
      </c>
      <c r="B112">
        <v>27</v>
      </c>
      <c r="C112">
        <v>2015</v>
      </c>
      <c r="D112" s="12">
        <v>96</v>
      </c>
      <c r="E112">
        <v>1.47</v>
      </c>
      <c r="F112">
        <v>1.2356277398442674</v>
      </c>
      <c r="G112">
        <v>1116471.3999999999</v>
      </c>
      <c r="H112">
        <v>120481204.3</v>
      </c>
      <c r="I112" s="47">
        <v>16.41</v>
      </c>
      <c r="J112">
        <f t="shared" si="31"/>
        <v>24</v>
      </c>
      <c r="N112">
        <v>2013</v>
      </c>
    </row>
    <row r="113" spans="1:14">
      <c r="A113" t="s">
        <v>65</v>
      </c>
      <c r="B113">
        <v>28</v>
      </c>
      <c r="C113">
        <v>2015</v>
      </c>
      <c r="D113" s="12">
        <v>76.7</v>
      </c>
      <c r="E113">
        <v>0.128</v>
      </c>
      <c r="F113">
        <v>-1.420153257331654</v>
      </c>
      <c r="G113">
        <v>319757.7</v>
      </c>
      <c r="H113">
        <v>6087523.2999999998</v>
      </c>
      <c r="I113" s="47">
        <v>23.85</v>
      </c>
      <c r="J113">
        <f t="shared" si="31"/>
        <v>66</v>
      </c>
      <c r="N113">
        <v>2014</v>
      </c>
    </row>
    <row r="114" spans="1:14">
      <c r="A114" t="s">
        <v>67</v>
      </c>
      <c r="B114">
        <v>29</v>
      </c>
      <c r="C114">
        <v>2015</v>
      </c>
      <c r="D114" s="12">
        <v>710</v>
      </c>
      <c r="E114">
        <v>0.19700000000000001</v>
      </c>
      <c r="F114">
        <v>9.6050852573356948</v>
      </c>
      <c r="G114">
        <v>150169.20000000001</v>
      </c>
      <c r="H114">
        <v>7134282.5</v>
      </c>
      <c r="I114" s="47">
        <v>20.3</v>
      </c>
      <c r="J114">
        <f t="shared" si="31"/>
        <v>108</v>
      </c>
      <c r="N114">
        <v>2015</v>
      </c>
    </row>
    <row r="115" spans="1:14">
      <c r="A115" t="s">
        <v>69</v>
      </c>
      <c r="B115">
        <v>30</v>
      </c>
      <c r="C115">
        <v>2015</v>
      </c>
      <c r="D115" s="12">
        <v>86.1</v>
      </c>
      <c r="E115">
        <v>1.0900000000000001</v>
      </c>
      <c r="F115">
        <v>3.0612288042375964</v>
      </c>
      <c r="G115">
        <v>1962776.1</v>
      </c>
      <c r="H115">
        <v>88698020.599999994</v>
      </c>
      <c r="I115" s="46">
        <v>15.85</v>
      </c>
      <c r="J115">
        <f t="shared" si="31"/>
        <v>150</v>
      </c>
      <c r="N115">
        <v>2016</v>
      </c>
    </row>
    <row r="116" spans="1:14">
      <c r="A116" t="s">
        <v>71</v>
      </c>
      <c r="B116">
        <v>31</v>
      </c>
      <c r="C116">
        <v>2015</v>
      </c>
      <c r="D116" s="12">
        <v>78.5</v>
      </c>
      <c r="E116">
        <v>2.39</v>
      </c>
      <c r="F116">
        <v>1.1229982082730243</v>
      </c>
      <c r="G116">
        <v>1219792.1000000001</v>
      </c>
      <c r="H116">
        <v>42803916</v>
      </c>
      <c r="I116" s="46">
        <v>21.22</v>
      </c>
      <c r="J116">
        <f t="shared" si="31"/>
        <v>192</v>
      </c>
      <c r="N116">
        <v>2017</v>
      </c>
    </row>
    <row r="117" spans="1:14">
      <c r="A117" t="s">
        <v>73</v>
      </c>
      <c r="B117">
        <v>32</v>
      </c>
      <c r="C117">
        <v>2015</v>
      </c>
      <c r="D117" s="12">
        <v>86.5</v>
      </c>
      <c r="E117">
        <v>-3.08</v>
      </c>
      <c r="F117">
        <v>-0.66405976818734591</v>
      </c>
      <c r="G117">
        <v>3566814.8</v>
      </c>
      <c r="H117">
        <v>182690567.5</v>
      </c>
      <c r="I117" s="46">
        <v>15</v>
      </c>
      <c r="J117">
        <f t="shared" si="31"/>
        <v>25</v>
      </c>
      <c r="N117">
        <v>2013</v>
      </c>
    </row>
    <row r="118" spans="1:14">
      <c r="A118" t="s">
        <v>75</v>
      </c>
      <c r="B118">
        <v>33</v>
      </c>
      <c r="C118">
        <v>2015</v>
      </c>
      <c r="D118" s="12">
        <v>112.3</v>
      </c>
      <c r="E118">
        <v>-3.38</v>
      </c>
      <c r="F118">
        <v>-0.58813875784722458</v>
      </c>
      <c r="G118">
        <v>539110.6</v>
      </c>
      <c r="H118">
        <v>25757820.5</v>
      </c>
      <c r="I118" s="46">
        <v>16.18</v>
      </c>
      <c r="J118">
        <f t="shared" si="31"/>
        <v>67</v>
      </c>
      <c r="N118">
        <v>2014</v>
      </c>
    </row>
    <row r="119" spans="1:14">
      <c r="A119" t="s">
        <v>77</v>
      </c>
      <c r="B119">
        <v>34</v>
      </c>
      <c r="C119">
        <v>2015</v>
      </c>
      <c r="D119" s="12">
        <v>84.8</v>
      </c>
      <c r="E119">
        <v>2.84</v>
      </c>
      <c r="F119">
        <v>1.143742725712549</v>
      </c>
      <c r="G119">
        <v>12184217.1</v>
      </c>
      <c r="H119">
        <v>878432161.39999998</v>
      </c>
      <c r="I119" s="46">
        <v>20.59</v>
      </c>
      <c r="J119">
        <f t="shared" si="31"/>
        <v>109</v>
      </c>
      <c r="N119">
        <v>2015</v>
      </c>
    </row>
    <row r="120" spans="1:14">
      <c r="A120" t="s">
        <v>79</v>
      </c>
      <c r="B120">
        <v>35</v>
      </c>
      <c r="C120">
        <v>2015</v>
      </c>
      <c r="D120" s="12">
        <v>86</v>
      </c>
      <c r="E120">
        <v>0.97099999999999997</v>
      </c>
      <c r="F120">
        <v>1.7821762548326339</v>
      </c>
      <c r="G120">
        <v>390972.9</v>
      </c>
      <c r="H120">
        <v>8364558.2999999998</v>
      </c>
      <c r="I120" s="46">
        <v>10.82</v>
      </c>
      <c r="J120">
        <f t="shared" si="31"/>
        <v>151</v>
      </c>
      <c r="N120">
        <v>2016</v>
      </c>
    </row>
    <row r="121" spans="1:14">
      <c r="A121" t="s">
        <v>81</v>
      </c>
      <c r="B121">
        <v>36</v>
      </c>
      <c r="C121">
        <v>2015</v>
      </c>
      <c r="D121" s="12">
        <v>77.099999999999994</v>
      </c>
      <c r="E121">
        <v>0.97799999999999998</v>
      </c>
      <c r="F121">
        <v>3.852525127084069</v>
      </c>
      <c r="G121">
        <v>653359.4</v>
      </c>
      <c r="H121">
        <v>27868873.600000001</v>
      </c>
      <c r="I121" s="46">
        <v>14.37</v>
      </c>
      <c r="J121">
        <f t="shared" si="31"/>
        <v>193</v>
      </c>
      <c r="N121">
        <v>2017</v>
      </c>
    </row>
    <row r="122" spans="1:14">
      <c r="A122" t="s">
        <v>83</v>
      </c>
      <c r="B122">
        <v>37</v>
      </c>
      <c r="C122">
        <v>2015</v>
      </c>
      <c r="D122" s="12">
        <v>105.8</v>
      </c>
      <c r="E122">
        <v>1.4</v>
      </c>
      <c r="F122">
        <v>0.91633173543298063</v>
      </c>
      <c r="G122">
        <v>4753241.5999999996</v>
      </c>
      <c r="H122">
        <v>171808736.09999999</v>
      </c>
      <c r="I122" s="46">
        <v>23.79</v>
      </c>
      <c r="J122">
        <f t="shared" si="31"/>
        <v>26</v>
      </c>
      <c r="N122">
        <v>2013</v>
      </c>
    </row>
    <row r="123" spans="1:14">
      <c r="A123" t="s">
        <v>85</v>
      </c>
      <c r="B123">
        <v>38</v>
      </c>
      <c r="C123">
        <v>2015</v>
      </c>
      <c r="D123" s="12">
        <v>96.3</v>
      </c>
      <c r="E123">
        <v>2.1</v>
      </c>
      <c r="F123">
        <v>2.3481502319637371</v>
      </c>
      <c r="G123">
        <v>412365.8</v>
      </c>
      <c r="H123">
        <v>81040202.599999994</v>
      </c>
      <c r="I123" s="46">
        <v>24.52</v>
      </c>
      <c r="J123">
        <f t="shared" si="31"/>
        <v>68</v>
      </c>
      <c r="N123">
        <v>2014</v>
      </c>
    </row>
    <row r="124" spans="1:14">
      <c r="A124" t="s">
        <v>87</v>
      </c>
      <c r="B124">
        <v>39</v>
      </c>
      <c r="C124">
        <v>2015</v>
      </c>
      <c r="D124" s="12">
        <v>69.2</v>
      </c>
      <c r="E124">
        <v>0.86799999999999999</v>
      </c>
      <c r="F124">
        <v>1.6604237462613711</v>
      </c>
      <c r="G124">
        <v>1650358.8</v>
      </c>
      <c r="H124">
        <v>23250840.5</v>
      </c>
      <c r="I124" s="46">
        <v>18.940000000000001</v>
      </c>
      <c r="J124">
        <f t="shared" si="31"/>
        <v>110</v>
      </c>
      <c r="N124">
        <v>2015</v>
      </c>
    </row>
    <row r="125" spans="1:14">
      <c r="A125" t="s">
        <v>89</v>
      </c>
      <c r="B125">
        <v>40</v>
      </c>
      <c r="C125">
        <v>2015</v>
      </c>
      <c r="D125" s="12">
        <v>95</v>
      </c>
      <c r="E125">
        <v>1.76</v>
      </c>
      <c r="F125">
        <v>1.3357803732417732</v>
      </c>
      <c r="G125">
        <v>275896.8</v>
      </c>
      <c r="H125">
        <v>20019656.300000001</v>
      </c>
      <c r="I125" s="46">
        <v>18.82</v>
      </c>
      <c r="J125">
        <f t="shared" si="31"/>
        <v>152</v>
      </c>
      <c r="N125">
        <v>2016</v>
      </c>
    </row>
    <row r="126" spans="1:14">
      <c r="A126" t="s">
        <v>91</v>
      </c>
      <c r="B126">
        <v>41</v>
      </c>
      <c r="C126">
        <v>2015</v>
      </c>
      <c r="D126" s="12">
        <v>87.5</v>
      </c>
      <c r="E126">
        <v>1.72</v>
      </c>
      <c r="F126">
        <v>1.6512995262715016</v>
      </c>
      <c r="G126">
        <v>78656.399999999994</v>
      </c>
      <c r="H126">
        <v>3417906.8</v>
      </c>
      <c r="I126" s="46">
        <v>15.7</v>
      </c>
      <c r="J126">
        <f t="shared" si="31"/>
        <v>194</v>
      </c>
      <c r="N126">
        <v>2017</v>
      </c>
    </row>
    <row r="127" spans="1:14">
      <c r="A127" t="s">
        <v>93</v>
      </c>
      <c r="B127">
        <v>42</v>
      </c>
      <c r="C127">
        <v>2015</v>
      </c>
      <c r="D127" s="12">
        <v>76.8</v>
      </c>
      <c r="E127">
        <v>-4.0599999999999996</v>
      </c>
      <c r="F127">
        <v>-1.106625718428798</v>
      </c>
      <c r="G127">
        <v>245744.6</v>
      </c>
      <c r="H127">
        <v>5967225.7000000002</v>
      </c>
      <c r="I127" s="46">
        <v>8.02</v>
      </c>
      <c r="J127">
        <f t="shared" si="31"/>
        <v>27</v>
      </c>
      <c r="N127">
        <v>2013</v>
      </c>
    </row>
    <row r="128" spans="1:14">
      <c r="A128" t="s">
        <v>6</v>
      </c>
      <c r="B128">
        <v>1</v>
      </c>
      <c r="C128">
        <v>2016</v>
      </c>
      <c r="D128" s="12">
        <v>78.3</v>
      </c>
      <c r="E128">
        <v>1.1100000000000001</v>
      </c>
      <c r="F128">
        <v>1.9600530639954559</v>
      </c>
      <c r="G128">
        <v>81768</v>
      </c>
      <c r="H128">
        <v>7121172.2999999998</v>
      </c>
      <c r="I128" s="45">
        <v>25.15</v>
      </c>
      <c r="J128">
        <f t="shared" si="31"/>
        <v>69</v>
      </c>
      <c r="N128">
        <v>2014</v>
      </c>
    </row>
    <row r="129" spans="1:14">
      <c r="A129" t="s">
        <v>11</v>
      </c>
      <c r="B129">
        <v>2</v>
      </c>
      <c r="C129">
        <v>2016</v>
      </c>
      <c r="D129" s="12">
        <v>82.8</v>
      </c>
      <c r="E129">
        <v>1.2</v>
      </c>
      <c r="F129">
        <v>1.6432456332657583</v>
      </c>
      <c r="G129">
        <v>31570</v>
      </c>
      <c r="H129">
        <v>4235924.4000000004</v>
      </c>
      <c r="I129" s="45">
        <v>34.93</v>
      </c>
      <c r="J129">
        <f t="shared" si="31"/>
        <v>111</v>
      </c>
      <c r="N129">
        <v>2015</v>
      </c>
    </row>
    <row r="130" spans="1:14">
      <c r="A130" t="s">
        <v>13</v>
      </c>
      <c r="B130">
        <v>3</v>
      </c>
      <c r="C130">
        <v>2016</v>
      </c>
      <c r="D130" s="12">
        <v>92.7</v>
      </c>
      <c r="E130">
        <v>1.43</v>
      </c>
      <c r="F130">
        <v>1.2330688501442244</v>
      </c>
      <c r="G130">
        <v>3624571.5</v>
      </c>
      <c r="H130">
        <v>199175024.69999999</v>
      </c>
      <c r="I130" s="45">
        <v>20.49</v>
      </c>
      <c r="J130">
        <f t="shared" si="31"/>
        <v>153</v>
      </c>
      <c r="N130">
        <v>2016</v>
      </c>
    </row>
    <row r="131" spans="1:14">
      <c r="A131" t="s">
        <v>15</v>
      </c>
      <c r="B131">
        <v>4</v>
      </c>
      <c r="C131">
        <v>2016</v>
      </c>
      <c r="D131" s="12">
        <v>83.1</v>
      </c>
      <c r="E131">
        <v>5.8000000000000003E-2</v>
      </c>
      <c r="F131">
        <v>24.429705259102292</v>
      </c>
      <c r="G131">
        <v>102923</v>
      </c>
      <c r="H131">
        <v>4059949.4</v>
      </c>
      <c r="I131" s="45">
        <v>17.170000000000002</v>
      </c>
      <c r="J131">
        <f t="shared" si="31"/>
        <v>195</v>
      </c>
      <c r="N131">
        <v>2017</v>
      </c>
    </row>
    <row r="132" spans="1:14">
      <c r="A132" t="s">
        <v>17</v>
      </c>
      <c r="B132">
        <v>5</v>
      </c>
      <c r="C132">
        <v>2016</v>
      </c>
      <c r="D132" s="12">
        <v>84.9</v>
      </c>
      <c r="E132">
        <v>0.28199999999999997</v>
      </c>
      <c r="F132">
        <v>8.1888133824730804</v>
      </c>
      <c r="G132">
        <v>498786.9</v>
      </c>
      <c r="H132">
        <v>26219934.300000001</v>
      </c>
      <c r="I132" s="45">
        <v>19.920000000000002</v>
      </c>
      <c r="J132">
        <f t="shared" si="31"/>
        <v>28</v>
      </c>
      <c r="N132">
        <v>2013</v>
      </c>
    </row>
    <row r="133" spans="1:14">
      <c r="A133" t="s">
        <v>19</v>
      </c>
      <c r="B133">
        <v>6</v>
      </c>
      <c r="C133">
        <v>2016</v>
      </c>
      <c r="D133" s="12">
        <v>75.7</v>
      </c>
      <c r="E133">
        <v>-0.59099999999999997</v>
      </c>
      <c r="F133">
        <v>-1.6073799520188878</v>
      </c>
      <c r="G133">
        <v>77658.3</v>
      </c>
      <c r="H133">
        <v>774779</v>
      </c>
      <c r="I133" s="45">
        <v>22.24</v>
      </c>
      <c r="J133">
        <f t="shared" si="31"/>
        <v>70</v>
      </c>
      <c r="N133">
        <v>2014</v>
      </c>
    </row>
    <row r="134" spans="1:14">
      <c r="A134" t="s">
        <v>21</v>
      </c>
      <c r="B134">
        <v>7</v>
      </c>
      <c r="C134">
        <v>2016</v>
      </c>
      <c r="D134" s="12">
        <v>84.3</v>
      </c>
      <c r="E134">
        <v>0.81299999999999994</v>
      </c>
      <c r="F134">
        <v>2.257586050386895</v>
      </c>
      <c r="G134">
        <v>2697199.6</v>
      </c>
      <c r="H134">
        <v>105405987</v>
      </c>
      <c r="I134" s="45">
        <v>16.72</v>
      </c>
      <c r="J134">
        <f t="shared" si="31"/>
        <v>112</v>
      </c>
      <c r="N134">
        <v>2015</v>
      </c>
    </row>
    <row r="135" spans="1:14">
      <c r="A135" t="s">
        <v>23</v>
      </c>
      <c r="B135">
        <v>8</v>
      </c>
      <c r="C135">
        <v>2016</v>
      </c>
      <c r="D135" s="12">
        <v>26.2</v>
      </c>
      <c r="E135">
        <v>0.36899999999999999</v>
      </c>
      <c r="F135">
        <v>3.8065056766502949</v>
      </c>
      <c r="G135">
        <v>210847</v>
      </c>
      <c r="H135">
        <v>14207412</v>
      </c>
      <c r="I135" s="45">
        <v>21.15</v>
      </c>
      <c r="J135">
        <f t="shared" si="31"/>
        <v>154</v>
      </c>
      <c r="N135">
        <v>2016</v>
      </c>
    </row>
    <row r="136" spans="1:14">
      <c r="A136" t="s">
        <v>25</v>
      </c>
      <c r="B136">
        <v>9</v>
      </c>
      <c r="C136">
        <v>2016</v>
      </c>
      <c r="D136" s="12">
        <v>78.3</v>
      </c>
      <c r="E136">
        <v>3.19</v>
      </c>
      <c r="F136">
        <v>0.86382272941178839</v>
      </c>
      <c r="G136">
        <v>5451446.2000000002</v>
      </c>
      <c r="H136">
        <v>676738656.89999998</v>
      </c>
      <c r="I136" s="45">
        <v>22.9</v>
      </c>
      <c r="J136">
        <f t="shared" ref="J136:J199" si="32">J131+1</f>
        <v>196</v>
      </c>
      <c r="N136">
        <v>2017</v>
      </c>
    </row>
    <row r="137" spans="1:14">
      <c r="A137" t="s">
        <v>27</v>
      </c>
      <c r="B137">
        <v>10</v>
      </c>
      <c r="C137">
        <v>2016</v>
      </c>
      <c r="D137" s="12">
        <v>84.3</v>
      </c>
      <c r="E137">
        <v>5.7000000000000002E-2</v>
      </c>
      <c r="F137">
        <v>6.9894407641262593</v>
      </c>
      <c r="G137">
        <v>194880</v>
      </c>
      <c r="H137">
        <v>12257389.300000001</v>
      </c>
      <c r="I137" s="45">
        <v>20.79</v>
      </c>
      <c r="J137">
        <f t="shared" si="32"/>
        <v>29</v>
      </c>
      <c r="N137">
        <v>2013</v>
      </c>
    </row>
    <row r="138" spans="1:14">
      <c r="A138" t="s">
        <v>29</v>
      </c>
      <c r="B138">
        <v>11</v>
      </c>
      <c r="C138">
        <v>2016</v>
      </c>
      <c r="D138" s="12">
        <v>93.6</v>
      </c>
      <c r="E138">
        <v>1.22</v>
      </c>
      <c r="F138">
        <v>1.9571163228308355</v>
      </c>
      <c r="G138">
        <v>6894088</v>
      </c>
      <c r="H138">
        <v>241571693.69999999</v>
      </c>
      <c r="I138" s="45">
        <v>17.86</v>
      </c>
      <c r="J138">
        <f t="shared" si="32"/>
        <v>71</v>
      </c>
      <c r="N138">
        <v>2014</v>
      </c>
    </row>
    <row r="139" spans="1:14">
      <c r="A139" t="s">
        <v>31</v>
      </c>
      <c r="B139">
        <v>12</v>
      </c>
      <c r="C139">
        <v>2016</v>
      </c>
      <c r="D139" s="12">
        <v>111.7</v>
      </c>
      <c r="E139">
        <v>1.91</v>
      </c>
      <c r="F139">
        <v>1.5730759291694112</v>
      </c>
      <c r="G139">
        <v>3303104.5</v>
      </c>
      <c r="H139">
        <v>174436496.19999999</v>
      </c>
      <c r="I139" s="47">
        <v>22.3</v>
      </c>
      <c r="J139">
        <f t="shared" si="32"/>
        <v>113</v>
      </c>
      <c r="N139">
        <v>2015</v>
      </c>
    </row>
    <row r="140" spans="1:14">
      <c r="A140" t="s">
        <v>33</v>
      </c>
      <c r="B140">
        <v>13</v>
      </c>
      <c r="C140">
        <v>2016</v>
      </c>
      <c r="D140" s="12">
        <v>82.4</v>
      </c>
      <c r="E140">
        <v>0.52200000000000002</v>
      </c>
      <c r="F140">
        <v>3.6666487698952444</v>
      </c>
      <c r="G140">
        <v>18806.7</v>
      </c>
      <c r="H140">
        <v>2311228.7000000002</v>
      </c>
      <c r="I140" s="47">
        <v>28.38</v>
      </c>
      <c r="J140">
        <f t="shared" si="32"/>
        <v>155</v>
      </c>
      <c r="N140">
        <v>2016</v>
      </c>
    </row>
    <row r="141" spans="1:14">
      <c r="A141" t="s">
        <v>35</v>
      </c>
      <c r="B141">
        <v>14</v>
      </c>
      <c r="C141">
        <v>2016</v>
      </c>
      <c r="D141" s="12">
        <v>84.1</v>
      </c>
      <c r="E141">
        <v>0.504</v>
      </c>
      <c r="F141">
        <v>8.0915613868744085</v>
      </c>
      <c r="G141">
        <v>39558.1</v>
      </c>
      <c r="H141">
        <v>2058462.8</v>
      </c>
      <c r="I141" s="47">
        <v>21.73</v>
      </c>
      <c r="J141">
        <f t="shared" si="32"/>
        <v>197</v>
      </c>
      <c r="N141">
        <v>2017</v>
      </c>
    </row>
    <row r="142" spans="1:14">
      <c r="A142" t="s">
        <v>39</v>
      </c>
      <c r="B142">
        <v>15</v>
      </c>
      <c r="C142">
        <v>2016</v>
      </c>
      <c r="D142" s="12">
        <v>73.599999999999994</v>
      </c>
      <c r="E142">
        <v>0.29399999999999998</v>
      </c>
      <c r="F142">
        <v>8.767951318458417</v>
      </c>
      <c r="G142">
        <v>43154</v>
      </c>
      <c r="H142">
        <v>2359088.7000000002</v>
      </c>
      <c r="I142" s="47">
        <v>30.36</v>
      </c>
      <c r="J142">
        <f t="shared" si="32"/>
        <v>30</v>
      </c>
      <c r="N142">
        <v>2013</v>
      </c>
    </row>
    <row r="143" spans="1:14">
      <c r="A143" t="s">
        <v>41</v>
      </c>
      <c r="B143">
        <v>16</v>
      </c>
      <c r="C143">
        <v>2016</v>
      </c>
      <c r="D143" s="12">
        <v>85.7</v>
      </c>
      <c r="E143">
        <v>1.72</v>
      </c>
      <c r="F143">
        <v>1.4976054632289071</v>
      </c>
      <c r="G143">
        <v>26474455.199999999</v>
      </c>
      <c r="H143">
        <v>1038705861.5</v>
      </c>
      <c r="I143" s="47">
        <v>25</v>
      </c>
      <c r="J143">
        <f t="shared" si="32"/>
        <v>72</v>
      </c>
      <c r="N143">
        <v>2014</v>
      </c>
    </row>
    <row r="144" spans="1:14">
      <c r="A144" t="s">
        <v>43</v>
      </c>
      <c r="B144">
        <v>17</v>
      </c>
      <c r="C144">
        <v>2016</v>
      </c>
      <c r="D144" s="12">
        <v>97.1</v>
      </c>
      <c r="E144">
        <v>1.19</v>
      </c>
      <c r="F144">
        <v>1.9255000583206063</v>
      </c>
      <c r="G144">
        <v>38163.800000000003</v>
      </c>
      <c r="H144">
        <v>5481518.2000000002</v>
      </c>
      <c r="I144" s="47">
        <v>24.32</v>
      </c>
      <c r="J144">
        <f t="shared" si="32"/>
        <v>114</v>
      </c>
      <c r="N144">
        <v>2015</v>
      </c>
    </row>
    <row r="145" spans="1:14">
      <c r="A145" t="s">
        <v>45</v>
      </c>
      <c r="B145">
        <v>18</v>
      </c>
      <c r="C145">
        <v>2016</v>
      </c>
      <c r="D145" s="12">
        <v>90.4</v>
      </c>
      <c r="E145">
        <v>1.42</v>
      </c>
      <c r="F145">
        <v>0.94482433603037697</v>
      </c>
      <c r="G145">
        <v>995443.9</v>
      </c>
      <c r="H145">
        <v>60839093.600000001</v>
      </c>
      <c r="I145" s="47">
        <v>14.31</v>
      </c>
      <c r="J145">
        <f t="shared" si="32"/>
        <v>156</v>
      </c>
      <c r="N145">
        <v>2016</v>
      </c>
    </row>
    <row r="146" spans="1:14">
      <c r="A146" t="s">
        <v>47</v>
      </c>
      <c r="B146">
        <v>19</v>
      </c>
      <c r="C146">
        <v>2016</v>
      </c>
      <c r="D146" s="12">
        <v>93.7</v>
      </c>
      <c r="E146">
        <v>1.27</v>
      </c>
      <c r="F146">
        <v>1.4845657779932884</v>
      </c>
      <c r="G146">
        <v>3834175.5</v>
      </c>
      <c r="H146">
        <v>166678878.30000001</v>
      </c>
      <c r="I146" s="47">
        <v>16.98</v>
      </c>
      <c r="J146">
        <f t="shared" si="32"/>
        <v>198</v>
      </c>
      <c r="N146">
        <v>2017</v>
      </c>
    </row>
    <row r="147" spans="1:14">
      <c r="A147" t="s">
        <v>49</v>
      </c>
      <c r="B147">
        <v>20</v>
      </c>
      <c r="C147">
        <v>2016</v>
      </c>
      <c r="D147" s="12">
        <v>54</v>
      </c>
      <c r="E147">
        <v>1.47</v>
      </c>
      <c r="F147">
        <v>2.1304955908785117</v>
      </c>
      <c r="G147">
        <v>955632</v>
      </c>
      <c r="H147">
        <v>70531672</v>
      </c>
      <c r="I147" s="47">
        <v>26.21</v>
      </c>
      <c r="J147">
        <f t="shared" si="32"/>
        <v>31</v>
      </c>
      <c r="N147">
        <v>2013</v>
      </c>
    </row>
    <row r="148" spans="1:14">
      <c r="A148" t="s">
        <v>51</v>
      </c>
      <c r="B148">
        <v>21</v>
      </c>
      <c r="C148">
        <v>2016</v>
      </c>
      <c r="D148" s="12">
        <v>18.7</v>
      </c>
      <c r="E148">
        <v>2.64</v>
      </c>
      <c r="F148">
        <v>0.81881188516543635</v>
      </c>
      <c r="G148">
        <v>225469.4</v>
      </c>
      <c r="H148">
        <v>10587949.300000001</v>
      </c>
      <c r="I148" s="47">
        <v>35.25</v>
      </c>
      <c r="J148">
        <f t="shared" si="32"/>
        <v>73</v>
      </c>
      <c r="N148">
        <v>2014</v>
      </c>
    </row>
    <row r="149" spans="1:14">
      <c r="A149" t="s">
        <v>53</v>
      </c>
      <c r="B149">
        <v>22</v>
      </c>
      <c r="C149">
        <v>2016</v>
      </c>
      <c r="D149" s="12">
        <v>50.1</v>
      </c>
      <c r="E149">
        <v>0.42</v>
      </c>
      <c r="F149">
        <v>3.8272051124950557</v>
      </c>
      <c r="G149">
        <v>23823.1</v>
      </c>
      <c r="H149">
        <v>2212094.9</v>
      </c>
      <c r="I149" s="47">
        <v>19.54</v>
      </c>
      <c r="J149">
        <f t="shared" si="32"/>
        <v>115</v>
      </c>
      <c r="N149">
        <v>2015</v>
      </c>
    </row>
    <row r="150" spans="1:14">
      <c r="A150" t="s">
        <v>55</v>
      </c>
      <c r="B150">
        <v>23</v>
      </c>
      <c r="C150">
        <v>2016</v>
      </c>
      <c r="D150" s="12">
        <v>74</v>
      </c>
      <c r="E150">
        <v>-0.58299999999999996</v>
      </c>
      <c r="F150">
        <v>-5.5122099125364432</v>
      </c>
      <c r="G150">
        <v>221290</v>
      </c>
      <c r="H150">
        <v>13057547.1</v>
      </c>
      <c r="I150" s="47">
        <v>19.54</v>
      </c>
      <c r="J150">
        <f t="shared" si="32"/>
        <v>157</v>
      </c>
      <c r="N150">
        <v>2016</v>
      </c>
    </row>
    <row r="151" spans="1:14">
      <c r="A151" t="s">
        <v>57</v>
      </c>
      <c r="B151">
        <v>24</v>
      </c>
      <c r="C151">
        <v>2016</v>
      </c>
      <c r="D151" s="12">
        <v>52.5</v>
      </c>
      <c r="E151">
        <v>0.36199999999999999</v>
      </c>
      <c r="F151">
        <v>7.8922930117350871</v>
      </c>
      <c r="G151" t="s">
        <v>37</v>
      </c>
      <c r="H151">
        <v>8992242.6999999993</v>
      </c>
      <c r="I151" s="47">
        <v>26.2</v>
      </c>
      <c r="J151">
        <f t="shared" si="32"/>
        <v>199</v>
      </c>
      <c r="N151">
        <v>2017</v>
      </c>
    </row>
    <row r="152" spans="1:14">
      <c r="A152" t="s">
        <v>59</v>
      </c>
      <c r="B152">
        <v>25</v>
      </c>
      <c r="C152">
        <v>2016</v>
      </c>
      <c r="D152" s="12">
        <v>86.4</v>
      </c>
      <c r="E152">
        <v>2.2400000000000002</v>
      </c>
      <c r="F152">
        <v>1.1995939152610942</v>
      </c>
      <c r="G152">
        <v>11644273.4</v>
      </c>
      <c r="H152">
        <v>603031794.39999998</v>
      </c>
      <c r="I152" s="47">
        <v>19.5</v>
      </c>
      <c r="J152">
        <f t="shared" si="32"/>
        <v>32</v>
      </c>
      <c r="N152">
        <v>2013</v>
      </c>
    </row>
    <row r="153" spans="1:14">
      <c r="A153" t="s">
        <v>61</v>
      </c>
      <c r="B153">
        <v>26</v>
      </c>
      <c r="C153">
        <v>2016</v>
      </c>
      <c r="D153" s="12">
        <v>81.8</v>
      </c>
      <c r="E153">
        <v>-0.99399999999999999</v>
      </c>
      <c r="F153">
        <v>-4.9393369003154071</v>
      </c>
      <c r="G153">
        <v>282370.90000000002</v>
      </c>
      <c r="H153">
        <v>7705781.2999999998</v>
      </c>
      <c r="I153" s="47">
        <v>20.57</v>
      </c>
      <c r="J153">
        <f t="shared" si="32"/>
        <v>74</v>
      </c>
      <c r="N153">
        <v>2014</v>
      </c>
    </row>
    <row r="154" spans="1:14">
      <c r="A154" t="s">
        <v>63</v>
      </c>
      <c r="B154">
        <v>27</v>
      </c>
      <c r="C154">
        <v>2016</v>
      </c>
      <c r="D154" s="12">
        <v>86.9</v>
      </c>
      <c r="E154">
        <v>1.5</v>
      </c>
      <c r="F154">
        <v>1.1864891757339164</v>
      </c>
      <c r="G154">
        <v>1748931.7</v>
      </c>
      <c r="H154">
        <v>138196321.40000001</v>
      </c>
      <c r="I154" s="47">
        <v>17.239999999999998</v>
      </c>
      <c r="J154">
        <f t="shared" si="32"/>
        <v>116</v>
      </c>
      <c r="N154">
        <v>2015</v>
      </c>
    </row>
    <row r="155" spans="1:14">
      <c r="A155" t="s">
        <v>65</v>
      </c>
      <c r="B155">
        <v>28</v>
      </c>
      <c r="C155">
        <v>2016</v>
      </c>
      <c r="D155" s="12">
        <v>71.8</v>
      </c>
      <c r="E155">
        <v>-1.21</v>
      </c>
      <c r="F155">
        <v>-1.1368823304058462</v>
      </c>
      <c r="G155">
        <v>395552</v>
      </c>
      <c r="H155">
        <v>4306072.9000000004</v>
      </c>
      <c r="I155" s="47">
        <v>33.909999999999997</v>
      </c>
      <c r="J155">
        <f t="shared" si="32"/>
        <v>158</v>
      </c>
      <c r="N155">
        <v>2016</v>
      </c>
    </row>
    <row r="156" spans="1:14">
      <c r="A156" t="s">
        <v>67</v>
      </c>
      <c r="B156">
        <v>29</v>
      </c>
      <c r="C156">
        <v>2016</v>
      </c>
      <c r="D156" s="12">
        <v>646.20000000000005</v>
      </c>
      <c r="E156">
        <v>-11.1</v>
      </c>
      <c r="F156">
        <v>-0.30771517384145797</v>
      </c>
      <c r="G156">
        <v>143456</v>
      </c>
      <c r="H156">
        <v>8757962.4000000004</v>
      </c>
      <c r="I156" s="47">
        <v>18.170000000000002</v>
      </c>
      <c r="J156">
        <f t="shared" si="32"/>
        <v>200</v>
      </c>
      <c r="N156">
        <v>2017</v>
      </c>
    </row>
    <row r="157" spans="1:14">
      <c r="A157" t="s">
        <v>69</v>
      </c>
      <c r="B157">
        <v>30</v>
      </c>
      <c r="C157">
        <v>2016</v>
      </c>
      <c r="D157" s="12">
        <v>84.2</v>
      </c>
      <c r="E157">
        <v>0.98299999999999998</v>
      </c>
      <c r="F157">
        <v>3.226066195666264</v>
      </c>
      <c r="G157">
        <v>2056077.7</v>
      </c>
      <c r="H157">
        <v>102318442.5</v>
      </c>
      <c r="I157" s="46">
        <v>18.43</v>
      </c>
      <c r="J157">
        <f t="shared" si="32"/>
        <v>33</v>
      </c>
      <c r="N157">
        <v>2013</v>
      </c>
    </row>
    <row r="158" spans="1:14">
      <c r="A158" t="s">
        <v>71</v>
      </c>
      <c r="B158">
        <v>31</v>
      </c>
      <c r="C158">
        <v>2016</v>
      </c>
      <c r="D158" s="12">
        <v>84.9</v>
      </c>
      <c r="E158">
        <v>2.3199999999999998</v>
      </c>
      <c r="F158">
        <v>1.1407458417828882</v>
      </c>
      <c r="G158">
        <v>1414450.8</v>
      </c>
      <c r="H158">
        <v>43032943.899999999</v>
      </c>
      <c r="I158" s="46">
        <v>23.88</v>
      </c>
      <c r="J158">
        <f t="shared" si="32"/>
        <v>75</v>
      </c>
      <c r="N158">
        <v>2014</v>
      </c>
    </row>
    <row r="159" spans="1:14">
      <c r="A159" t="s">
        <v>73</v>
      </c>
      <c r="B159">
        <v>32</v>
      </c>
      <c r="C159">
        <v>2016</v>
      </c>
      <c r="D159" s="12">
        <v>72.599999999999994</v>
      </c>
      <c r="E159">
        <v>-2.82</v>
      </c>
      <c r="F159">
        <v>-0.73881065293646309</v>
      </c>
      <c r="G159">
        <v>9611601.5999999996</v>
      </c>
      <c r="H159">
        <v>165527488.5</v>
      </c>
      <c r="I159" s="46">
        <v>15.6</v>
      </c>
      <c r="J159">
        <f t="shared" si="32"/>
        <v>117</v>
      </c>
      <c r="N159">
        <v>2015</v>
      </c>
    </row>
    <row r="160" spans="1:14">
      <c r="A160" t="s">
        <v>75</v>
      </c>
      <c r="B160">
        <v>33</v>
      </c>
      <c r="C160">
        <v>2016</v>
      </c>
      <c r="D160" s="12">
        <v>90.6</v>
      </c>
      <c r="E160">
        <v>-3.37</v>
      </c>
      <c r="F160">
        <v>-0.55986608618311884</v>
      </c>
      <c r="G160">
        <v>1253745.8</v>
      </c>
      <c r="H160">
        <v>24372698.5</v>
      </c>
      <c r="I160" s="46">
        <v>16.46</v>
      </c>
      <c r="J160">
        <f t="shared" si="32"/>
        <v>159</v>
      </c>
      <c r="N160">
        <v>2016</v>
      </c>
    </row>
    <row r="161" spans="1:14">
      <c r="A161" t="s">
        <v>77</v>
      </c>
      <c r="B161">
        <v>34</v>
      </c>
      <c r="C161">
        <v>2016</v>
      </c>
      <c r="D161" s="12">
        <v>86.3</v>
      </c>
      <c r="E161">
        <v>2.82</v>
      </c>
      <c r="F161">
        <v>1.1585866597553027</v>
      </c>
      <c r="G161">
        <v>13857780</v>
      </c>
      <c r="H161">
        <v>1003644283.5</v>
      </c>
      <c r="I161" s="46">
        <v>22.91</v>
      </c>
      <c r="J161">
        <f t="shared" si="32"/>
        <v>201</v>
      </c>
      <c r="N161">
        <v>2017</v>
      </c>
    </row>
    <row r="162" spans="1:14">
      <c r="A162" t="s">
        <v>79</v>
      </c>
      <c r="B162">
        <v>35</v>
      </c>
      <c r="C162">
        <v>2016</v>
      </c>
      <c r="D162" s="12">
        <v>86</v>
      </c>
      <c r="E162">
        <v>1</v>
      </c>
      <c r="F162">
        <v>1.4979319149845216</v>
      </c>
      <c r="G162">
        <v>522285</v>
      </c>
      <c r="H162">
        <v>11377959.1</v>
      </c>
      <c r="I162" s="46">
        <v>10.75</v>
      </c>
      <c r="J162">
        <f t="shared" si="32"/>
        <v>34</v>
      </c>
      <c r="N162">
        <v>2013</v>
      </c>
    </row>
    <row r="163" spans="1:14">
      <c r="A163" t="s">
        <v>81</v>
      </c>
      <c r="B163">
        <v>36</v>
      </c>
      <c r="C163">
        <v>2016</v>
      </c>
      <c r="D163" s="12">
        <v>75</v>
      </c>
      <c r="E163">
        <v>0.80900000000000005</v>
      </c>
      <c r="F163">
        <v>4.7156249223559952</v>
      </c>
      <c r="G163">
        <v>405152.9</v>
      </c>
      <c r="H163">
        <v>31192621.600000001</v>
      </c>
      <c r="I163" s="46">
        <v>16.7</v>
      </c>
      <c r="J163">
        <f t="shared" si="32"/>
        <v>76</v>
      </c>
      <c r="N163">
        <v>2014</v>
      </c>
    </row>
    <row r="164" spans="1:14">
      <c r="A164" t="s">
        <v>83</v>
      </c>
      <c r="B164">
        <v>37</v>
      </c>
      <c r="C164">
        <v>2016</v>
      </c>
      <c r="D164" s="12">
        <v>99.2</v>
      </c>
      <c r="E164">
        <v>1.27</v>
      </c>
      <c r="F164">
        <v>0.97392045087892587</v>
      </c>
      <c r="G164">
        <v>4676243.3</v>
      </c>
      <c r="H164">
        <v>214168448.59999999</v>
      </c>
      <c r="I164" s="46">
        <v>25.03</v>
      </c>
      <c r="J164">
        <f t="shared" si="32"/>
        <v>118</v>
      </c>
      <c r="N164">
        <v>2015</v>
      </c>
    </row>
    <row r="165" spans="1:14">
      <c r="A165" t="s">
        <v>85</v>
      </c>
      <c r="B165">
        <v>38</v>
      </c>
      <c r="C165">
        <v>2016</v>
      </c>
      <c r="D165" s="12">
        <v>93.4</v>
      </c>
      <c r="E165">
        <v>2.11</v>
      </c>
      <c r="F165">
        <v>2.4002559598520956</v>
      </c>
      <c r="G165">
        <v>502002.9</v>
      </c>
      <c r="H165">
        <v>91371374</v>
      </c>
      <c r="I165" s="46">
        <v>25.03</v>
      </c>
      <c r="J165">
        <f t="shared" si="32"/>
        <v>160</v>
      </c>
      <c r="N165">
        <v>2016</v>
      </c>
    </row>
    <row r="166" spans="1:14">
      <c r="A166" t="s">
        <v>87</v>
      </c>
      <c r="B166">
        <v>39</v>
      </c>
      <c r="C166">
        <v>2016</v>
      </c>
      <c r="D166" s="12">
        <v>67.599999999999994</v>
      </c>
      <c r="E166">
        <v>1.03</v>
      </c>
      <c r="F166">
        <v>1.4553333388609035</v>
      </c>
      <c r="G166">
        <v>1809609</v>
      </c>
      <c r="H166">
        <v>25999977.600000001</v>
      </c>
      <c r="I166" s="46">
        <v>25.4</v>
      </c>
      <c r="J166">
        <f t="shared" si="32"/>
        <v>202</v>
      </c>
      <c r="N166">
        <v>2017</v>
      </c>
    </row>
    <row r="167" spans="1:14">
      <c r="A167" t="s">
        <v>89</v>
      </c>
      <c r="B167">
        <v>40</v>
      </c>
      <c r="C167">
        <v>2016</v>
      </c>
      <c r="D167" s="12">
        <v>103.3</v>
      </c>
      <c r="E167">
        <v>1.65</v>
      </c>
      <c r="F167">
        <v>1.3805337675409157</v>
      </c>
      <c r="G167">
        <v>251157</v>
      </c>
      <c r="H167">
        <v>22630630.800000001</v>
      </c>
      <c r="I167" s="46">
        <v>17.190000000000001</v>
      </c>
      <c r="J167">
        <f t="shared" si="32"/>
        <v>35</v>
      </c>
      <c r="N167">
        <v>2013</v>
      </c>
    </row>
    <row r="168" spans="1:14">
      <c r="A168" t="s">
        <v>91</v>
      </c>
      <c r="B168">
        <v>41</v>
      </c>
      <c r="C168">
        <v>2016</v>
      </c>
      <c r="D168" s="12">
        <v>94.4</v>
      </c>
      <c r="E168">
        <v>0.316</v>
      </c>
      <c r="F168">
        <v>9.6347963991336556</v>
      </c>
      <c r="G168">
        <v>120402.2</v>
      </c>
      <c r="H168">
        <v>4134763.6</v>
      </c>
      <c r="I168" s="46">
        <v>21.38</v>
      </c>
      <c r="J168">
        <f t="shared" si="32"/>
        <v>77</v>
      </c>
      <c r="N168">
        <v>2014</v>
      </c>
    </row>
    <row r="169" spans="1:14">
      <c r="A169" t="s">
        <v>93</v>
      </c>
      <c r="B169">
        <v>42</v>
      </c>
      <c r="C169">
        <v>2016</v>
      </c>
      <c r="D169" s="12">
        <v>73.7</v>
      </c>
      <c r="E169">
        <v>-3.09</v>
      </c>
      <c r="F169">
        <v>-1.3387564552918163</v>
      </c>
      <c r="G169">
        <v>186498</v>
      </c>
      <c r="H169">
        <v>5251397.2</v>
      </c>
      <c r="I169" s="46">
        <v>13.22</v>
      </c>
      <c r="J169">
        <f t="shared" si="32"/>
        <v>119</v>
      </c>
      <c r="N169">
        <v>2015</v>
      </c>
    </row>
    <row r="170" spans="1:14">
      <c r="A170" t="s">
        <v>6</v>
      </c>
      <c r="B170">
        <v>1</v>
      </c>
      <c r="C170">
        <v>2017</v>
      </c>
      <c r="D170" s="12">
        <v>81.3</v>
      </c>
      <c r="E170">
        <v>1.27</v>
      </c>
      <c r="F170">
        <v>1.8350179773480508</v>
      </c>
      <c r="G170">
        <v>46889.332000000002</v>
      </c>
      <c r="H170">
        <v>7014670.4000000004</v>
      </c>
      <c r="I170" s="45">
        <v>25.67</v>
      </c>
      <c r="J170">
        <f t="shared" si="32"/>
        <v>161</v>
      </c>
      <c r="N170">
        <v>2016</v>
      </c>
    </row>
    <row r="171" spans="1:14">
      <c r="A171" t="s">
        <v>11</v>
      </c>
      <c r="B171">
        <v>2</v>
      </c>
      <c r="C171">
        <v>2017</v>
      </c>
      <c r="D171" s="12">
        <v>85</v>
      </c>
      <c r="E171">
        <v>1.1599999999999999</v>
      </c>
      <c r="F171">
        <v>1.8053155227651778</v>
      </c>
      <c r="G171">
        <v>23462</v>
      </c>
      <c r="H171">
        <v>4581927.5</v>
      </c>
      <c r="I171" s="45">
        <v>30.1</v>
      </c>
      <c r="J171">
        <f t="shared" si="32"/>
        <v>203</v>
      </c>
      <c r="N171">
        <v>2017</v>
      </c>
    </row>
    <row r="172" spans="1:14">
      <c r="A172" t="s">
        <v>13</v>
      </c>
      <c r="B172">
        <v>3</v>
      </c>
      <c r="C172">
        <v>2017</v>
      </c>
      <c r="D172" s="12">
        <v>95.2</v>
      </c>
      <c r="E172">
        <v>0.97299999999999998</v>
      </c>
      <c r="F172">
        <v>1.610563593726265</v>
      </c>
      <c r="G172">
        <v>3802681.2</v>
      </c>
      <c r="H172">
        <v>213541585.19999999</v>
      </c>
      <c r="I172" s="45">
        <v>21.99</v>
      </c>
      <c r="J172">
        <f t="shared" si="32"/>
        <v>36</v>
      </c>
      <c r="N172">
        <v>2013</v>
      </c>
    </row>
    <row r="173" spans="1:14">
      <c r="A173" t="s">
        <v>15</v>
      </c>
      <c r="B173">
        <v>4</v>
      </c>
      <c r="C173">
        <v>2017</v>
      </c>
      <c r="D173" s="12">
        <v>83.6</v>
      </c>
      <c r="E173">
        <v>-0.20899999999999999</v>
      </c>
      <c r="F173">
        <v>-18.33664435032108</v>
      </c>
      <c r="G173">
        <v>151162.79999999999</v>
      </c>
      <c r="H173">
        <v>3892512.1</v>
      </c>
      <c r="I173" s="45">
        <v>18.64</v>
      </c>
      <c r="J173">
        <f t="shared" si="32"/>
        <v>78</v>
      </c>
      <c r="N173">
        <v>2014</v>
      </c>
    </row>
    <row r="174" spans="1:14">
      <c r="A174" t="s">
        <v>17</v>
      </c>
      <c r="B174">
        <v>5</v>
      </c>
      <c r="C174">
        <v>2017</v>
      </c>
      <c r="D174" s="12">
        <v>80.3</v>
      </c>
      <c r="E174">
        <v>0.252</v>
      </c>
      <c r="F174">
        <v>10.101926387361051</v>
      </c>
      <c r="G174">
        <v>1127428.8999999999</v>
      </c>
      <c r="H174">
        <v>27726980.5</v>
      </c>
      <c r="I174" s="45">
        <v>17.440000000000001</v>
      </c>
      <c r="J174">
        <f t="shared" si="32"/>
        <v>120</v>
      </c>
      <c r="N174">
        <v>2015</v>
      </c>
    </row>
    <row r="175" spans="1:14">
      <c r="A175" t="s">
        <v>19</v>
      </c>
      <c r="B175">
        <v>6</v>
      </c>
      <c r="C175">
        <v>2017</v>
      </c>
      <c r="D175" s="12">
        <v>68</v>
      </c>
      <c r="E175">
        <v>-1.1000000000000001</v>
      </c>
      <c r="F175">
        <v>-4.439283958708832</v>
      </c>
      <c r="G175">
        <v>19948.565999999999</v>
      </c>
      <c r="H175">
        <v>837153.2</v>
      </c>
      <c r="I175" s="45">
        <v>21.04</v>
      </c>
      <c r="J175">
        <f t="shared" si="32"/>
        <v>162</v>
      </c>
      <c r="N175">
        <v>2016</v>
      </c>
    </row>
    <row r="176" spans="1:14">
      <c r="A176" t="s">
        <v>21</v>
      </c>
      <c r="B176">
        <v>7</v>
      </c>
      <c r="C176">
        <v>2017</v>
      </c>
      <c r="D176" s="12">
        <v>78.2</v>
      </c>
      <c r="E176">
        <v>0.128</v>
      </c>
      <c r="F176">
        <v>22.81892481027716</v>
      </c>
      <c r="G176">
        <v>1923000</v>
      </c>
      <c r="H176">
        <v>106442893.40000001</v>
      </c>
      <c r="I176" s="45">
        <v>10.52</v>
      </c>
      <c r="J176">
        <f t="shared" si="32"/>
        <v>204</v>
      </c>
      <c r="N176">
        <v>2017</v>
      </c>
    </row>
    <row r="177" spans="1:14">
      <c r="A177" t="s">
        <v>23</v>
      </c>
      <c r="B177">
        <v>8</v>
      </c>
      <c r="C177">
        <v>2017</v>
      </c>
      <c r="D177" s="12">
        <v>22.5</v>
      </c>
      <c r="E177">
        <v>0.56399999999999995</v>
      </c>
      <c r="F177">
        <v>2.6274580968422505</v>
      </c>
      <c r="G177">
        <v>198082.8</v>
      </c>
      <c r="H177">
        <v>16349456.800000001</v>
      </c>
      <c r="I177" s="46">
        <v>22.81</v>
      </c>
      <c r="J177">
        <f t="shared" si="32"/>
        <v>37</v>
      </c>
      <c r="N177">
        <v>2013</v>
      </c>
    </row>
    <row r="178" spans="1:14">
      <c r="A178" t="s">
        <v>25</v>
      </c>
      <c r="B178">
        <v>9</v>
      </c>
      <c r="C178">
        <v>2017</v>
      </c>
      <c r="D178" s="12">
        <v>80.599999999999994</v>
      </c>
      <c r="E178">
        <v>3.27</v>
      </c>
      <c r="F178">
        <v>0.86382272941178839</v>
      </c>
      <c r="G178">
        <v>6944909.0999999996</v>
      </c>
      <c r="H178">
        <v>750318926.70000005</v>
      </c>
      <c r="I178" s="45">
        <v>23.2</v>
      </c>
      <c r="J178">
        <f t="shared" si="32"/>
        <v>79</v>
      </c>
      <c r="N178">
        <v>2014</v>
      </c>
    </row>
    <row r="179" spans="1:14">
      <c r="A179" t="s">
        <v>27</v>
      </c>
      <c r="B179">
        <v>10</v>
      </c>
      <c r="C179">
        <v>2017</v>
      </c>
      <c r="D179" s="12">
        <v>76.900000000000006</v>
      </c>
      <c r="E179">
        <v>0.35599999999999998</v>
      </c>
      <c r="F179">
        <v>6.8722412830995117</v>
      </c>
      <c r="G179">
        <v>228260</v>
      </c>
      <c r="H179">
        <v>15788722.300000001</v>
      </c>
      <c r="I179" s="46">
        <v>16.760000000000002</v>
      </c>
      <c r="J179">
        <f t="shared" si="32"/>
        <v>121</v>
      </c>
      <c r="N179">
        <v>2015</v>
      </c>
    </row>
    <row r="180" spans="1:14">
      <c r="A180" t="s">
        <v>29</v>
      </c>
      <c r="B180">
        <v>11</v>
      </c>
      <c r="C180">
        <v>2017</v>
      </c>
      <c r="D180" s="12">
        <v>92.3</v>
      </c>
      <c r="E180">
        <v>1.17</v>
      </c>
      <c r="F180">
        <v>1.8427817981804004</v>
      </c>
      <c r="G180">
        <v>6827243.2000000002</v>
      </c>
      <c r="H180">
        <v>266305180.80000001</v>
      </c>
      <c r="I180" s="46">
        <v>18.23</v>
      </c>
      <c r="J180">
        <f t="shared" si="32"/>
        <v>163</v>
      </c>
      <c r="N180">
        <v>2016</v>
      </c>
    </row>
    <row r="181" spans="1:14">
      <c r="A181" t="s">
        <v>31</v>
      </c>
      <c r="B181">
        <v>12</v>
      </c>
      <c r="C181">
        <v>2017</v>
      </c>
      <c r="D181" s="12">
        <v>115.1</v>
      </c>
      <c r="E181">
        <v>2.17</v>
      </c>
      <c r="F181">
        <v>1.685475871958193</v>
      </c>
      <c r="G181">
        <v>2841183.2</v>
      </c>
      <c r="H181">
        <v>178256915.19999999</v>
      </c>
      <c r="I181" s="47">
        <v>23.24</v>
      </c>
      <c r="J181">
        <f t="shared" si="32"/>
        <v>205</v>
      </c>
      <c r="N181">
        <v>2017</v>
      </c>
    </row>
    <row r="182" spans="1:14">
      <c r="A182" t="s">
        <v>33</v>
      </c>
      <c r="B182">
        <v>13</v>
      </c>
      <c r="C182">
        <v>2017</v>
      </c>
      <c r="D182" s="12">
        <v>69.2</v>
      </c>
      <c r="E182">
        <v>0.41599999999999998</v>
      </c>
      <c r="F182">
        <v>5.3855513179655068</v>
      </c>
      <c r="G182">
        <v>35520.1</v>
      </c>
      <c r="H182">
        <v>2535108.1</v>
      </c>
      <c r="I182" s="47">
        <v>27.73</v>
      </c>
      <c r="J182">
        <f t="shared" si="32"/>
        <v>38</v>
      </c>
      <c r="N182">
        <v>2013</v>
      </c>
    </row>
    <row r="183" spans="1:14">
      <c r="A183" t="s">
        <v>35</v>
      </c>
      <c r="B183">
        <v>14</v>
      </c>
      <c r="C183">
        <v>2017</v>
      </c>
      <c r="D183" s="12">
        <v>89.2</v>
      </c>
      <c r="E183">
        <v>0.45900000000000002</v>
      </c>
      <c r="F183">
        <v>6.9023956969461056</v>
      </c>
      <c r="G183">
        <v>55359.6</v>
      </c>
      <c r="H183">
        <v>2458821.5</v>
      </c>
      <c r="I183" s="47">
        <v>19.600000000000001</v>
      </c>
      <c r="J183">
        <f t="shared" si="32"/>
        <v>80</v>
      </c>
      <c r="N183">
        <v>2014</v>
      </c>
    </row>
    <row r="184" spans="1:14">
      <c r="A184" t="s">
        <v>39</v>
      </c>
      <c r="B184">
        <v>15</v>
      </c>
      <c r="C184">
        <v>2017</v>
      </c>
      <c r="D184" s="12">
        <v>75.3</v>
      </c>
      <c r="E184">
        <v>0.66900000000000004</v>
      </c>
      <c r="F184">
        <v>3.5668388002974467</v>
      </c>
      <c r="G184">
        <v>67663.899999999994</v>
      </c>
      <c r="H184">
        <v>3123341.9</v>
      </c>
      <c r="I184" s="47">
        <v>66.430000000000007</v>
      </c>
      <c r="J184">
        <f t="shared" si="32"/>
        <v>122</v>
      </c>
      <c r="N184">
        <v>2015</v>
      </c>
    </row>
    <row r="185" spans="1:14">
      <c r="A185" t="s">
        <v>41</v>
      </c>
      <c r="B185">
        <v>16</v>
      </c>
      <c r="C185">
        <v>2017</v>
      </c>
      <c r="D185" s="12">
        <v>88.8</v>
      </c>
      <c r="E185">
        <v>1.98</v>
      </c>
      <c r="F185">
        <v>1.2934655083498081</v>
      </c>
      <c r="G185">
        <v>25269015.899999999</v>
      </c>
      <c r="H185">
        <v>1124699731.3</v>
      </c>
      <c r="I185" s="47">
        <v>25.98</v>
      </c>
      <c r="J185">
        <f t="shared" si="32"/>
        <v>164</v>
      </c>
      <c r="N185">
        <v>2016</v>
      </c>
    </row>
    <row r="186" spans="1:14">
      <c r="A186" t="s">
        <v>43</v>
      </c>
      <c r="B186">
        <v>17</v>
      </c>
      <c r="C186">
        <v>2017</v>
      </c>
      <c r="D186" s="12">
        <v>94.2</v>
      </c>
      <c r="E186">
        <v>1.21</v>
      </c>
      <c r="F186">
        <v>1.8904508470647114</v>
      </c>
      <c r="G186">
        <v>68534.7</v>
      </c>
      <c r="H186">
        <v>6054839.2999999998</v>
      </c>
      <c r="I186" s="47">
        <v>21.59</v>
      </c>
      <c r="J186">
        <f t="shared" si="32"/>
        <v>206</v>
      </c>
      <c r="N186">
        <v>2017</v>
      </c>
    </row>
    <row r="187" spans="1:14">
      <c r="A187" t="s">
        <v>45</v>
      </c>
      <c r="B187">
        <v>18</v>
      </c>
      <c r="C187">
        <v>2017</v>
      </c>
      <c r="D187" s="12">
        <v>88.4</v>
      </c>
      <c r="E187">
        <v>0.996</v>
      </c>
      <c r="F187">
        <v>1.3317723953369112</v>
      </c>
      <c r="G187">
        <v>3185687.8</v>
      </c>
      <c r="H187">
        <v>74745496</v>
      </c>
      <c r="I187" s="47">
        <v>15.2</v>
      </c>
      <c r="J187">
        <f t="shared" si="32"/>
        <v>39</v>
      </c>
      <c r="N187">
        <v>2013</v>
      </c>
    </row>
    <row r="188" spans="1:14">
      <c r="A188" t="s">
        <v>47</v>
      </c>
      <c r="B188">
        <v>19</v>
      </c>
      <c r="C188">
        <v>2017</v>
      </c>
      <c r="D188" s="12">
        <v>99</v>
      </c>
      <c r="E188">
        <v>1.1000000000000001</v>
      </c>
      <c r="F188">
        <v>2.0119971902320146</v>
      </c>
      <c r="G188">
        <v>3407268.6</v>
      </c>
      <c r="H188">
        <v>173253319.09999999</v>
      </c>
      <c r="I188" s="47">
        <v>17.53</v>
      </c>
      <c r="J188">
        <f t="shared" si="32"/>
        <v>81</v>
      </c>
      <c r="N188">
        <v>2014</v>
      </c>
    </row>
    <row r="189" spans="1:14">
      <c r="A189" t="s">
        <v>49</v>
      </c>
      <c r="B189">
        <v>20</v>
      </c>
      <c r="C189">
        <v>2017</v>
      </c>
      <c r="D189" s="12">
        <v>55.9</v>
      </c>
      <c r="E189">
        <v>1.7</v>
      </c>
      <c r="F189">
        <v>2.0064011275617544</v>
      </c>
      <c r="G189">
        <v>698474.99999999988</v>
      </c>
      <c r="H189">
        <v>82296928.400000006</v>
      </c>
      <c r="I189" s="47">
        <v>24.11</v>
      </c>
      <c r="J189">
        <f t="shared" si="32"/>
        <v>123</v>
      </c>
      <c r="N189">
        <v>2015</v>
      </c>
    </row>
    <row r="190" spans="1:14">
      <c r="A190" t="s">
        <v>51</v>
      </c>
      <c r="B190">
        <v>21</v>
      </c>
      <c r="C190">
        <v>2017</v>
      </c>
      <c r="D190" s="12">
        <v>18.3</v>
      </c>
      <c r="E190">
        <v>2.36</v>
      </c>
      <c r="F190">
        <v>0.96642916478583163</v>
      </c>
      <c r="G190">
        <v>175140.7</v>
      </c>
      <c r="H190">
        <v>11817832.699999999</v>
      </c>
      <c r="I190" s="47">
        <v>35.78</v>
      </c>
      <c r="J190">
        <f t="shared" si="32"/>
        <v>165</v>
      </c>
      <c r="N190">
        <v>2016</v>
      </c>
    </row>
    <row r="191" spans="1:14">
      <c r="A191" t="s">
        <v>53</v>
      </c>
      <c r="B191">
        <v>22</v>
      </c>
      <c r="C191">
        <v>2017</v>
      </c>
      <c r="D191" s="12">
        <v>41.9</v>
      </c>
      <c r="E191">
        <v>0.25900000000000001</v>
      </c>
      <c r="F191">
        <v>5.8004751668740813</v>
      </c>
      <c r="G191">
        <v>9737.7000000000007</v>
      </c>
      <c r="H191">
        <v>2494409.5</v>
      </c>
      <c r="I191" s="47">
        <v>12.58</v>
      </c>
      <c r="J191">
        <f t="shared" si="32"/>
        <v>207</v>
      </c>
      <c r="N191">
        <v>2017</v>
      </c>
    </row>
    <row r="192" spans="1:14">
      <c r="A192" t="s">
        <v>55</v>
      </c>
      <c r="B192">
        <v>23</v>
      </c>
      <c r="C192">
        <v>2017</v>
      </c>
      <c r="D192" s="12">
        <v>73.5</v>
      </c>
      <c r="E192">
        <v>-5.77</v>
      </c>
      <c r="F192">
        <v>-0.60549665055539514</v>
      </c>
      <c r="G192">
        <v>514591.5</v>
      </c>
      <c r="H192">
        <v>10706083.4</v>
      </c>
      <c r="I192" s="47">
        <v>12.58</v>
      </c>
      <c r="J192">
        <f t="shared" si="32"/>
        <v>40</v>
      </c>
      <c r="N192">
        <v>2013</v>
      </c>
    </row>
    <row r="193" spans="1:14">
      <c r="A193" t="s">
        <v>57</v>
      </c>
      <c r="B193">
        <v>24</v>
      </c>
      <c r="C193">
        <v>2017</v>
      </c>
      <c r="D193" s="12">
        <v>51</v>
      </c>
      <c r="E193">
        <v>0.35</v>
      </c>
      <c r="F193">
        <v>7.3907844296948593</v>
      </c>
      <c r="G193">
        <v>2256</v>
      </c>
      <c r="H193">
        <v>11018470.1</v>
      </c>
      <c r="I193" s="47">
        <v>26.18</v>
      </c>
      <c r="J193">
        <f t="shared" si="32"/>
        <v>82</v>
      </c>
      <c r="N193">
        <v>2014</v>
      </c>
    </row>
    <row r="194" spans="1:14">
      <c r="A194" t="s">
        <v>59</v>
      </c>
      <c r="B194">
        <v>25</v>
      </c>
      <c r="C194">
        <v>2017</v>
      </c>
      <c r="D194" s="12">
        <v>83.8</v>
      </c>
      <c r="E194">
        <v>2.1</v>
      </c>
      <c r="F194">
        <v>1.2194969590090565</v>
      </c>
      <c r="G194">
        <v>10097565</v>
      </c>
      <c r="H194">
        <v>709329380.39999998</v>
      </c>
      <c r="I194" s="47">
        <v>18.600000000000001</v>
      </c>
      <c r="J194">
        <f t="shared" si="32"/>
        <v>124</v>
      </c>
      <c r="N194">
        <v>2015</v>
      </c>
    </row>
    <row r="195" spans="1:14">
      <c r="A195" t="s">
        <v>61</v>
      </c>
      <c r="B195">
        <v>26</v>
      </c>
      <c r="C195">
        <v>2017</v>
      </c>
      <c r="D195" s="12">
        <v>90.1</v>
      </c>
      <c r="E195">
        <v>-0.78100000000000003</v>
      </c>
      <c r="F195">
        <v>-6.7954740262723856</v>
      </c>
      <c r="G195">
        <v>384081.2</v>
      </c>
      <c r="H195">
        <v>7581024.0999999996</v>
      </c>
      <c r="I195" s="47">
        <v>17.5</v>
      </c>
      <c r="J195">
        <f t="shared" si="32"/>
        <v>166</v>
      </c>
      <c r="N195">
        <v>2016</v>
      </c>
    </row>
    <row r="196" spans="1:14">
      <c r="A196" t="s">
        <v>63</v>
      </c>
      <c r="B196">
        <v>27</v>
      </c>
      <c r="C196">
        <v>2017</v>
      </c>
      <c r="D196" s="12">
        <v>89.7</v>
      </c>
      <c r="E196">
        <v>1.49</v>
      </c>
      <c r="F196">
        <v>1.1685771042676512</v>
      </c>
      <c r="G196">
        <v>1899212.1</v>
      </c>
      <c r="H196">
        <v>153773804.5</v>
      </c>
      <c r="I196" s="47">
        <v>16.559999999999999</v>
      </c>
      <c r="J196">
        <f t="shared" si="32"/>
        <v>208</v>
      </c>
      <c r="N196">
        <v>2017</v>
      </c>
    </row>
    <row r="197" spans="1:14">
      <c r="A197" t="s">
        <v>65</v>
      </c>
      <c r="B197">
        <v>28</v>
      </c>
      <c r="C197">
        <v>2017</v>
      </c>
      <c r="D197" s="12">
        <v>64.599999999999994</v>
      </c>
      <c r="E197">
        <v>-2.89</v>
      </c>
      <c r="F197">
        <v>-1.992386875680904</v>
      </c>
      <c r="G197">
        <v>105162</v>
      </c>
      <c r="H197">
        <v>4487324.4000000004</v>
      </c>
      <c r="I197" s="47">
        <v>41.65</v>
      </c>
      <c r="J197">
        <f t="shared" si="32"/>
        <v>41</v>
      </c>
      <c r="N197">
        <v>2013</v>
      </c>
    </row>
    <row r="198" spans="1:14">
      <c r="A198" t="s">
        <v>67</v>
      </c>
      <c r="B198">
        <v>29</v>
      </c>
      <c r="C198">
        <v>2017</v>
      </c>
      <c r="D198" s="12">
        <v>1044.5999999999999</v>
      </c>
      <c r="E198">
        <v>-11.1</v>
      </c>
      <c r="F198">
        <v>-0.30771517384145797</v>
      </c>
      <c r="G198">
        <v>818916</v>
      </c>
      <c r="H198">
        <v>8629266.5</v>
      </c>
      <c r="I198" s="47">
        <v>11.51</v>
      </c>
      <c r="J198">
        <f t="shared" si="32"/>
        <v>83</v>
      </c>
      <c r="N198">
        <v>2014</v>
      </c>
    </row>
    <row r="199" spans="1:14">
      <c r="A199" t="s">
        <v>69</v>
      </c>
      <c r="B199">
        <v>30</v>
      </c>
      <c r="C199">
        <v>2017</v>
      </c>
      <c r="D199" s="12">
        <v>82.7</v>
      </c>
      <c r="E199">
        <v>1.1200000000000001</v>
      </c>
      <c r="F199">
        <v>2.7569772225976696</v>
      </c>
      <c r="G199">
        <v>2295645.7000000002</v>
      </c>
      <c r="H199">
        <v>114980053.90000001</v>
      </c>
      <c r="I199" s="46">
        <v>18.77</v>
      </c>
      <c r="J199">
        <f t="shared" si="32"/>
        <v>125</v>
      </c>
      <c r="N199">
        <v>2015</v>
      </c>
    </row>
    <row r="200" spans="1:14">
      <c r="A200" t="s">
        <v>71</v>
      </c>
      <c r="B200">
        <v>31</v>
      </c>
      <c r="C200">
        <v>2017</v>
      </c>
      <c r="D200" s="12">
        <v>75</v>
      </c>
      <c r="E200">
        <v>2.4500000000000002</v>
      </c>
      <c r="F200">
        <v>1.2148827690081867</v>
      </c>
      <c r="G200">
        <v>1458163.6</v>
      </c>
      <c r="H200">
        <v>51518629.899999999</v>
      </c>
      <c r="I200" s="46">
        <v>24.65</v>
      </c>
      <c r="J200">
        <f t="shared" ref="J200:J211" si="33">J195+1</f>
        <v>167</v>
      </c>
      <c r="N200">
        <v>2016</v>
      </c>
    </row>
    <row r="201" spans="1:14">
      <c r="A201" t="s">
        <v>73</v>
      </c>
      <c r="B201">
        <v>32</v>
      </c>
      <c r="C201">
        <v>2017</v>
      </c>
      <c r="D201" s="12">
        <v>80.5</v>
      </c>
      <c r="E201">
        <v>0.47699999999999998</v>
      </c>
      <c r="F201">
        <v>4.7332596946940333</v>
      </c>
      <c r="G201">
        <v>4507042.5</v>
      </c>
      <c r="H201">
        <v>148328222.90000001</v>
      </c>
      <c r="I201" s="46">
        <v>18.100000000000001</v>
      </c>
      <c r="J201">
        <f t="shared" si="33"/>
        <v>209</v>
      </c>
      <c r="N201">
        <v>2017</v>
      </c>
    </row>
    <row r="202" spans="1:14">
      <c r="A202" t="s">
        <v>75</v>
      </c>
      <c r="B202">
        <v>33</v>
      </c>
      <c r="C202">
        <v>2017</v>
      </c>
      <c r="D202" s="12">
        <v>67.900000000000006</v>
      </c>
      <c r="E202">
        <v>-3.22</v>
      </c>
      <c r="F202">
        <v>-0.70808524944229601</v>
      </c>
      <c r="G202">
        <v>259358.7</v>
      </c>
      <c r="H202">
        <v>24635208.600000001</v>
      </c>
      <c r="I202" s="46">
        <v>20.3</v>
      </c>
      <c r="J202">
        <f t="shared" si="33"/>
        <v>42</v>
      </c>
      <c r="N202">
        <v>2013</v>
      </c>
    </row>
    <row r="203" spans="1:14">
      <c r="A203" t="s">
        <v>77</v>
      </c>
      <c r="B203">
        <v>34</v>
      </c>
      <c r="C203">
        <v>2017</v>
      </c>
      <c r="D203" s="12">
        <v>85.2</v>
      </c>
      <c r="E203">
        <v>2.73</v>
      </c>
      <c r="F203">
        <v>1.2010522693891066</v>
      </c>
      <c r="G203">
        <v>13719090</v>
      </c>
      <c r="H203">
        <v>1126247324.8</v>
      </c>
      <c r="I203" s="47">
        <v>23</v>
      </c>
      <c r="J203">
        <f t="shared" si="33"/>
        <v>84</v>
      </c>
      <c r="N203">
        <v>2014</v>
      </c>
    </row>
    <row r="204" spans="1:14">
      <c r="A204" t="s">
        <v>79</v>
      </c>
      <c r="B204">
        <v>35</v>
      </c>
      <c r="C204">
        <v>2017</v>
      </c>
      <c r="D204" s="12">
        <v>85.3</v>
      </c>
      <c r="E204">
        <v>1.01</v>
      </c>
      <c r="F204">
        <v>1.3319290732162774</v>
      </c>
      <c r="G204">
        <v>1015357</v>
      </c>
      <c r="H204">
        <v>16325230.800000001</v>
      </c>
      <c r="I204" s="46">
        <v>10.93</v>
      </c>
      <c r="J204">
        <f t="shared" si="33"/>
        <v>126</v>
      </c>
      <c r="N204">
        <v>2015</v>
      </c>
    </row>
    <row r="205" spans="1:14">
      <c r="A205" t="s">
        <v>81</v>
      </c>
      <c r="B205">
        <v>36</v>
      </c>
      <c r="C205">
        <v>2017</v>
      </c>
      <c r="D205" s="12">
        <v>76.099999999999994</v>
      </c>
      <c r="E205">
        <v>1.04</v>
      </c>
      <c r="F205">
        <v>3.9803145644735443</v>
      </c>
      <c r="G205">
        <v>709620.3</v>
      </c>
      <c r="H205">
        <v>30404047.800000001</v>
      </c>
      <c r="I205" s="46">
        <v>18.309999999999999</v>
      </c>
      <c r="J205">
        <f t="shared" si="33"/>
        <v>168</v>
      </c>
      <c r="N205">
        <v>2016</v>
      </c>
    </row>
    <row r="206" spans="1:14">
      <c r="A206" t="s">
        <v>83</v>
      </c>
      <c r="B206">
        <v>37</v>
      </c>
      <c r="C206">
        <v>2017</v>
      </c>
      <c r="D206" s="12">
        <v>99.1</v>
      </c>
      <c r="E206">
        <v>1.27</v>
      </c>
      <c r="F206">
        <v>0.97392045087892587</v>
      </c>
      <c r="G206">
        <v>5288067.8</v>
      </c>
      <c r="H206">
        <v>261365007.69999999</v>
      </c>
      <c r="I206" s="46">
        <v>24.64</v>
      </c>
      <c r="J206">
        <f t="shared" si="33"/>
        <v>210</v>
      </c>
      <c r="N206">
        <v>2017</v>
      </c>
    </row>
    <row r="207" spans="1:14">
      <c r="A207" t="s">
        <v>85</v>
      </c>
      <c r="B207">
        <v>38</v>
      </c>
      <c r="C207">
        <v>2017</v>
      </c>
      <c r="D207">
        <v>95</v>
      </c>
      <c r="E207">
        <v>1.52</v>
      </c>
      <c r="F207">
        <v>2.7953507746339774</v>
      </c>
      <c r="G207">
        <v>589782.4</v>
      </c>
      <c r="H207">
        <v>95489755.299999997</v>
      </c>
      <c r="I207" s="46">
        <v>24.64</v>
      </c>
      <c r="J207">
        <f t="shared" si="33"/>
        <v>43</v>
      </c>
      <c r="N207">
        <v>2013</v>
      </c>
    </row>
    <row r="208" spans="1:14">
      <c r="A208" t="s">
        <v>87</v>
      </c>
      <c r="B208">
        <v>39</v>
      </c>
      <c r="C208">
        <v>2017</v>
      </c>
      <c r="D208">
        <v>68.599999999999994</v>
      </c>
      <c r="E208">
        <v>0.496</v>
      </c>
      <c r="F208">
        <v>1.8423599413408374</v>
      </c>
      <c r="G208">
        <v>1592783.4</v>
      </c>
      <c r="H208">
        <v>28825580.100000001</v>
      </c>
      <c r="I208" s="46">
        <v>18.399999999999999</v>
      </c>
      <c r="J208">
        <f t="shared" si="33"/>
        <v>85</v>
      </c>
      <c r="N208">
        <v>2014</v>
      </c>
    </row>
    <row r="209" spans="1:14">
      <c r="A209" t="s">
        <v>89</v>
      </c>
      <c r="B209">
        <v>40</v>
      </c>
      <c r="C209">
        <v>2017</v>
      </c>
      <c r="D209">
        <v>102</v>
      </c>
      <c r="E209">
        <v>1.77</v>
      </c>
      <c r="F209">
        <v>1.1953337547481424</v>
      </c>
      <c r="G209">
        <v>288627.7</v>
      </c>
      <c r="H209">
        <v>27086477.100000001</v>
      </c>
      <c r="I209" s="46">
        <v>24.86</v>
      </c>
      <c r="J209">
        <f t="shared" si="33"/>
        <v>127</v>
      </c>
      <c r="N209">
        <v>2015</v>
      </c>
    </row>
    <row r="210" spans="1:14">
      <c r="A210" t="s">
        <v>91</v>
      </c>
      <c r="B210">
        <v>41</v>
      </c>
      <c r="C210">
        <v>2017</v>
      </c>
      <c r="D210">
        <v>91.5</v>
      </c>
      <c r="E210">
        <v>0.316</v>
      </c>
      <c r="F210">
        <v>9.6347963991336556</v>
      </c>
      <c r="G210">
        <v>194973.7</v>
      </c>
      <c r="H210">
        <v>5004790.0999999996</v>
      </c>
      <c r="I210" s="46">
        <v>18.18</v>
      </c>
      <c r="J210">
        <f t="shared" si="33"/>
        <v>169</v>
      </c>
      <c r="N210">
        <v>2016</v>
      </c>
    </row>
    <row r="211" spans="1:14">
      <c r="A211" t="s">
        <v>93</v>
      </c>
      <c r="B211">
        <v>42</v>
      </c>
      <c r="C211">
        <v>2017</v>
      </c>
      <c r="D211">
        <v>82.2</v>
      </c>
      <c r="E211">
        <v>-1.18</v>
      </c>
      <c r="F211">
        <v>-3.4737107867790442</v>
      </c>
      <c r="G211">
        <v>274150.7</v>
      </c>
      <c r="H211">
        <v>7658916.4000000004</v>
      </c>
      <c r="I211" s="46">
        <v>10.220000000000001</v>
      </c>
      <c r="J211">
        <f t="shared" si="33"/>
        <v>211</v>
      </c>
      <c r="N211">
        <v>2017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6" sqref="C6"/>
    </sheetView>
  </sheetViews>
  <sheetFormatPr defaultRowHeight="15.7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11"/>
  <sheetViews>
    <sheetView workbookViewId="0">
      <selection activeCell="D46" sqref="D46"/>
    </sheetView>
  </sheetViews>
  <sheetFormatPr defaultRowHeight="15.75"/>
  <sheetData>
    <row r="1" spans="1:8">
      <c r="A1" t="s">
        <v>188</v>
      </c>
      <c r="B1" t="s">
        <v>174</v>
      </c>
      <c r="C1" t="s">
        <v>175</v>
      </c>
      <c r="D1" t="s">
        <v>176</v>
      </c>
      <c r="E1" t="s">
        <v>177</v>
      </c>
      <c r="F1" t="s">
        <v>178</v>
      </c>
      <c r="G1" t="s">
        <v>179</v>
      </c>
      <c r="H1" t="s">
        <v>180</v>
      </c>
    </row>
    <row r="2" spans="1:8">
      <c r="A2">
        <v>1</v>
      </c>
      <c r="B2">
        <v>2013</v>
      </c>
      <c r="C2">
        <v>83.7</v>
      </c>
      <c r="D2">
        <v>1.1499999999999999</v>
      </c>
      <c r="E2">
        <v>1.8120509257559052</v>
      </c>
      <c r="F2">
        <v>6062.2</v>
      </c>
      <c r="G2">
        <v>4045670.2</v>
      </c>
      <c r="H2">
        <v>15.32</v>
      </c>
    </row>
    <row r="3" spans="1:8">
      <c r="A3">
        <v>2</v>
      </c>
      <c r="B3">
        <v>2013</v>
      </c>
      <c r="C3">
        <v>78</v>
      </c>
      <c r="D3">
        <v>1.26</v>
      </c>
      <c r="E3">
        <v>1.7633829314178211</v>
      </c>
      <c r="F3">
        <v>27215</v>
      </c>
      <c r="G3">
        <v>1991875</v>
      </c>
      <c r="H3">
        <v>14.06</v>
      </c>
    </row>
    <row r="4" spans="1:8">
      <c r="A4">
        <v>3</v>
      </c>
      <c r="B4">
        <v>2013</v>
      </c>
      <c r="C4">
        <v>91.5</v>
      </c>
      <c r="D4">
        <v>1.32</v>
      </c>
      <c r="E4">
        <v>1.3427153743446651</v>
      </c>
      <c r="F4">
        <v>2224086.9</v>
      </c>
      <c r="G4">
        <v>164055495.09999999</v>
      </c>
      <c r="H4">
        <v>18.88</v>
      </c>
    </row>
    <row r="5" spans="1:8">
      <c r="A5">
        <v>4</v>
      </c>
      <c r="B5">
        <v>2013</v>
      </c>
      <c r="C5">
        <v>84.5</v>
      </c>
      <c r="D5">
        <v>8.2000000000000003E-2</v>
      </c>
      <c r="E5">
        <v>20.425993932620152</v>
      </c>
      <c r="F5">
        <v>6049</v>
      </c>
      <c r="G5">
        <v>2509279.7000000002</v>
      </c>
      <c r="H5">
        <v>17.86</v>
      </c>
    </row>
    <row r="6" spans="1:8">
      <c r="A6">
        <v>5</v>
      </c>
      <c r="B6">
        <v>2013</v>
      </c>
      <c r="C6">
        <v>87.8</v>
      </c>
      <c r="D6">
        <v>0.28399999999999997</v>
      </c>
      <c r="E6">
        <v>9.4874638931335333</v>
      </c>
      <c r="F6">
        <v>301872.8</v>
      </c>
      <c r="G6">
        <v>21197501.300000001</v>
      </c>
      <c r="H6">
        <v>17.309999999999999</v>
      </c>
    </row>
    <row r="7" spans="1:8">
      <c r="A7">
        <v>6</v>
      </c>
      <c r="B7">
        <v>2013</v>
      </c>
      <c r="C7">
        <v>78.5</v>
      </c>
      <c r="D7">
        <v>-4.38</v>
      </c>
      <c r="E7">
        <v>-1.1650685719608347</v>
      </c>
      <c r="F7">
        <v>6902.3360000000002</v>
      </c>
      <c r="G7">
        <v>657011.5</v>
      </c>
      <c r="H7">
        <v>21.62</v>
      </c>
    </row>
    <row r="8" spans="1:8">
      <c r="A8">
        <v>7</v>
      </c>
      <c r="B8">
        <v>2013</v>
      </c>
      <c r="C8">
        <v>84.9</v>
      </c>
      <c r="D8">
        <v>1.0900000000000001</v>
      </c>
      <c r="E8">
        <v>1.7429650280031848</v>
      </c>
      <c r="F8">
        <v>1175771.3999999999</v>
      </c>
      <c r="G8">
        <v>69444607.900000006</v>
      </c>
      <c r="H8">
        <v>17.059999999999999</v>
      </c>
    </row>
    <row r="9" spans="1:8">
      <c r="A9">
        <v>8</v>
      </c>
      <c r="B9">
        <v>2013</v>
      </c>
      <c r="C9">
        <v>27.1</v>
      </c>
      <c r="D9">
        <v>0.70899999999999996</v>
      </c>
      <c r="E9">
        <v>1.7311420561242032</v>
      </c>
      <c r="F9">
        <v>13767</v>
      </c>
      <c r="G9">
        <v>7139272.4000000004</v>
      </c>
      <c r="H9">
        <v>20.86</v>
      </c>
    </row>
    <row r="10" spans="1:8">
      <c r="A10">
        <v>9</v>
      </c>
      <c r="B10">
        <v>2013</v>
      </c>
      <c r="C10">
        <v>76.3</v>
      </c>
      <c r="D10">
        <v>3.25</v>
      </c>
      <c r="E10">
        <v>0.91177787386753195</v>
      </c>
      <c r="F10">
        <v>1372759.3</v>
      </c>
      <c r="G10">
        <v>496304322.39999998</v>
      </c>
      <c r="H10">
        <v>15.7</v>
      </c>
    </row>
    <row r="11" spans="1:8">
      <c r="A11">
        <v>10</v>
      </c>
      <c r="B11">
        <v>2013</v>
      </c>
      <c r="C11">
        <v>81</v>
      </c>
      <c r="D11">
        <v>0.19800000000000001</v>
      </c>
      <c r="E11">
        <v>4.7213277653101358</v>
      </c>
      <c r="F11">
        <v>92563.9</v>
      </c>
      <c r="G11">
        <v>7917210</v>
      </c>
      <c r="H11">
        <v>14.68</v>
      </c>
    </row>
    <row r="12" spans="1:8">
      <c r="A12">
        <v>11</v>
      </c>
      <c r="B12">
        <v>2013</v>
      </c>
      <c r="C12">
        <v>93.1</v>
      </c>
      <c r="D12">
        <v>0.86699999999999999</v>
      </c>
      <c r="E12">
        <v>2.6675769139777352</v>
      </c>
      <c r="F12">
        <v>3497418.2</v>
      </c>
      <c r="G12">
        <v>218866298.5</v>
      </c>
      <c r="H12">
        <v>20.86</v>
      </c>
    </row>
    <row r="13" spans="1:8">
      <c r="A13">
        <v>12</v>
      </c>
      <c r="B13">
        <v>2013</v>
      </c>
      <c r="C13">
        <v>119.6</v>
      </c>
      <c r="D13">
        <v>1.54</v>
      </c>
      <c r="E13">
        <v>1.8426865756361877</v>
      </c>
      <c r="F13">
        <v>2133292.9</v>
      </c>
      <c r="G13">
        <v>184237255</v>
      </c>
      <c r="H13">
        <v>17.48</v>
      </c>
    </row>
    <row r="14" spans="1:8">
      <c r="A14">
        <v>13</v>
      </c>
      <c r="B14">
        <v>2013</v>
      </c>
      <c r="C14">
        <v>87.8</v>
      </c>
      <c r="D14">
        <v>0.59699999999999998</v>
      </c>
      <c r="E14">
        <v>3.3339563081902197</v>
      </c>
      <c r="F14">
        <v>3637.4625999999998</v>
      </c>
      <c r="G14">
        <v>854800.1</v>
      </c>
      <c r="H14">
        <v>44.02</v>
      </c>
    </row>
    <row r="15" spans="1:8">
      <c r="A15">
        <v>14</v>
      </c>
      <c r="B15">
        <v>2013</v>
      </c>
      <c r="C15">
        <v>86.1</v>
      </c>
      <c r="D15">
        <v>0.34300000000000003</v>
      </c>
      <c r="E15">
        <v>10.374765809387091</v>
      </c>
      <c r="F15">
        <v>19708.8</v>
      </c>
      <c r="G15">
        <v>1638181.3</v>
      </c>
      <c r="H15">
        <v>15.78</v>
      </c>
    </row>
    <row r="16" spans="1:8">
      <c r="A16">
        <v>15</v>
      </c>
      <c r="B16">
        <v>2013</v>
      </c>
      <c r="C16">
        <v>86</v>
      </c>
      <c r="D16">
        <v>0.82099999999999995</v>
      </c>
      <c r="E16">
        <v>2.9380000874469854</v>
      </c>
      <c r="F16">
        <v>0</v>
      </c>
      <c r="G16">
        <v>1402170.3</v>
      </c>
      <c r="H16">
        <v>16.71</v>
      </c>
    </row>
    <row r="17" spans="1:8">
      <c r="A17">
        <v>16</v>
      </c>
      <c r="B17">
        <v>2013</v>
      </c>
      <c r="C17">
        <v>80.599999999999994</v>
      </c>
      <c r="D17">
        <v>1.5</v>
      </c>
      <c r="E17">
        <v>1.6931520488624461</v>
      </c>
      <c r="F17">
        <v>9020745.4000000004</v>
      </c>
      <c r="G17">
        <v>733099391.79999995</v>
      </c>
      <c r="H17">
        <v>16.989999999999998</v>
      </c>
    </row>
    <row r="18" spans="1:8">
      <c r="A18">
        <v>17</v>
      </c>
      <c r="B18">
        <v>2013</v>
      </c>
      <c r="C18">
        <v>84.5</v>
      </c>
      <c r="D18">
        <v>1.26</v>
      </c>
      <c r="E18">
        <v>1.8845940938257804</v>
      </c>
      <c r="F18">
        <v>17881.3</v>
      </c>
      <c r="G18">
        <v>4170421.4</v>
      </c>
      <c r="H18">
        <v>21</v>
      </c>
    </row>
    <row r="19" spans="1:8">
      <c r="A19">
        <v>18</v>
      </c>
      <c r="B19">
        <v>2013</v>
      </c>
      <c r="C19">
        <v>85</v>
      </c>
      <c r="D19">
        <v>1.52</v>
      </c>
      <c r="E19">
        <v>0.93594136606514577</v>
      </c>
      <c r="F19">
        <v>183706.4</v>
      </c>
      <c r="G19">
        <v>24015559.399999999</v>
      </c>
      <c r="H19">
        <v>14.07</v>
      </c>
    </row>
    <row r="20" spans="1:8">
      <c r="A20">
        <v>19</v>
      </c>
      <c r="B20">
        <v>2013</v>
      </c>
      <c r="C20">
        <v>93.2</v>
      </c>
      <c r="D20">
        <v>1.21</v>
      </c>
      <c r="E20">
        <v>2.1188843840215652</v>
      </c>
      <c r="F20">
        <v>2109902.9</v>
      </c>
      <c r="G20">
        <v>140546680</v>
      </c>
      <c r="H20">
        <v>12.81</v>
      </c>
    </row>
    <row r="21" spans="1:8">
      <c r="A21">
        <v>20</v>
      </c>
      <c r="B21">
        <v>2013</v>
      </c>
      <c r="C21">
        <v>56.6</v>
      </c>
      <c r="D21">
        <v>1.67</v>
      </c>
      <c r="E21">
        <v>1.93783226664067</v>
      </c>
      <c r="F21">
        <v>655818.69999999995</v>
      </c>
      <c r="G21">
        <v>66475664.399999999</v>
      </c>
      <c r="H21">
        <v>15.74</v>
      </c>
    </row>
    <row r="22" spans="1:8">
      <c r="A22">
        <v>21</v>
      </c>
      <c r="B22">
        <v>2013</v>
      </c>
      <c r="C22">
        <v>23.5</v>
      </c>
      <c r="D22">
        <v>1.79</v>
      </c>
      <c r="E22">
        <v>1.2795407075679976</v>
      </c>
      <c r="F22">
        <v>129367</v>
      </c>
      <c r="G22">
        <v>7911546.2999999998</v>
      </c>
      <c r="H22">
        <v>26.99</v>
      </c>
    </row>
    <row r="23" spans="1:8">
      <c r="A23">
        <v>22</v>
      </c>
      <c r="B23">
        <v>2013</v>
      </c>
      <c r="C23">
        <v>55.1</v>
      </c>
      <c r="D23">
        <v>0.57099999999999995</v>
      </c>
      <c r="E23">
        <v>2.7754391739506761</v>
      </c>
      <c r="F23">
        <v>1082.3</v>
      </c>
      <c r="G23">
        <v>1285156.1000000001</v>
      </c>
      <c r="H23">
        <v>24.48</v>
      </c>
    </row>
    <row r="24" spans="1:8">
      <c r="A24">
        <v>23</v>
      </c>
      <c r="B24">
        <v>2013</v>
      </c>
      <c r="C24">
        <v>74.900000000000006</v>
      </c>
      <c r="D24">
        <v>7.3999999999999996E-2</v>
      </c>
      <c r="E24">
        <v>9.5121656139699056</v>
      </c>
      <c r="F24">
        <v>267276.90000000002</v>
      </c>
      <c r="G24">
        <v>8165860.9000000004</v>
      </c>
      <c r="H24">
        <v>13.09</v>
      </c>
    </row>
    <row r="25" spans="1:8">
      <c r="A25">
        <v>24</v>
      </c>
      <c r="B25">
        <v>2013</v>
      </c>
      <c r="C25">
        <v>43.3</v>
      </c>
      <c r="D25">
        <v>0.38600000000000001</v>
      </c>
      <c r="E25">
        <v>6.7912994321247782</v>
      </c>
      <c r="F25">
        <v>0</v>
      </c>
      <c r="G25">
        <v>3877268</v>
      </c>
      <c r="H25">
        <v>87.49</v>
      </c>
    </row>
    <row r="26" spans="1:8">
      <c r="A26">
        <v>25</v>
      </c>
      <c r="B26">
        <v>2013</v>
      </c>
      <c r="C26">
        <v>83.8</v>
      </c>
      <c r="D26">
        <v>2.0499999999999998</v>
      </c>
      <c r="E26">
        <v>1.3599743769291806</v>
      </c>
      <c r="F26">
        <v>5421662.2999999998</v>
      </c>
      <c r="G26">
        <v>386654619.69999999</v>
      </c>
      <c r="H26">
        <v>17.350000000000001</v>
      </c>
    </row>
    <row r="27" spans="1:8">
      <c r="A27">
        <v>26</v>
      </c>
      <c r="B27">
        <v>2013</v>
      </c>
      <c r="C27">
        <v>80.7</v>
      </c>
      <c r="D27">
        <v>9.9000000000000005E-2</v>
      </c>
      <c r="E27">
        <v>24.643882964310013</v>
      </c>
      <c r="F27">
        <v>64633.8</v>
      </c>
      <c r="G27">
        <v>9985730.8000000007</v>
      </c>
      <c r="H27">
        <v>12.17</v>
      </c>
    </row>
    <row r="28" spans="1:8">
      <c r="A28">
        <v>27</v>
      </c>
      <c r="B28">
        <v>2013</v>
      </c>
      <c r="C28">
        <v>90.2</v>
      </c>
      <c r="D28">
        <v>1.38</v>
      </c>
      <c r="E28">
        <v>1.344453634552679</v>
      </c>
      <c r="F28">
        <v>468284.8</v>
      </c>
      <c r="G28">
        <v>97510056.799999997</v>
      </c>
      <c r="H28">
        <v>13.54</v>
      </c>
    </row>
    <row r="29" spans="1:8">
      <c r="A29">
        <v>28</v>
      </c>
      <c r="B29">
        <v>2013</v>
      </c>
      <c r="C29">
        <v>91.3</v>
      </c>
      <c r="D29">
        <v>-9.7200000000000006</v>
      </c>
      <c r="E29">
        <v>-0.11581737529193048</v>
      </c>
      <c r="F29">
        <v>40939.699999999997</v>
      </c>
      <c r="G29">
        <v>3601334</v>
      </c>
      <c r="H29">
        <v>15.26</v>
      </c>
    </row>
    <row r="30" spans="1:8">
      <c r="A30">
        <v>29</v>
      </c>
      <c r="B30">
        <v>2013</v>
      </c>
      <c r="C30">
        <v>89.2</v>
      </c>
      <c r="D30">
        <v>0.37</v>
      </c>
      <c r="E30">
        <v>5.8987028833526081</v>
      </c>
      <c r="F30">
        <v>26474.7</v>
      </c>
      <c r="G30">
        <v>4052698.6</v>
      </c>
      <c r="H30">
        <v>18.100000000000001</v>
      </c>
    </row>
    <row r="31" spans="1:8">
      <c r="A31">
        <v>30</v>
      </c>
      <c r="B31">
        <v>2013</v>
      </c>
      <c r="C31">
        <v>94.2</v>
      </c>
      <c r="D31">
        <v>1.21</v>
      </c>
      <c r="E31">
        <v>2.8452893254317808</v>
      </c>
      <c r="F31">
        <v>1349465.3</v>
      </c>
      <c r="G31">
        <v>70958197.200000003</v>
      </c>
      <c r="H31">
        <v>16.510000000000002</v>
      </c>
    </row>
    <row r="32" spans="1:8">
      <c r="A32">
        <v>31</v>
      </c>
      <c r="B32">
        <v>2013</v>
      </c>
      <c r="C32">
        <v>82</v>
      </c>
      <c r="D32">
        <v>2.4</v>
      </c>
      <c r="E32">
        <v>1.2715824769085207</v>
      </c>
      <c r="F32">
        <v>759273.6</v>
      </c>
      <c r="G32">
        <v>33046520.300000001</v>
      </c>
      <c r="H32">
        <v>23.72</v>
      </c>
    </row>
    <row r="33" spans="1:8">
      <c r="A33">
        <v>32</v>
      </c>
      <c r="B33">
        <v>2013</v>
      </c>
      <c r="C33">
        <v>88.9</v>
      </c>
      <c r="D33">
        <v>-3.72</v>
      </c>
      <c r="E33">
        <v>-0.53029650292734587</v>
      </c>
      <c r="F33">
        <v>1224370.3999999999</v>
      </c>
      <c r="G33">
        <v>165833838.30000001</v>
      </c>
      <c r="H33">
        <v>14.3</v>
      </c>
    </row>
    <row r="34" spans="1:8">
      <c r="A34">
        <v>33</v>
      </c>
      <c r="B34">
        <v>2013</v>
      </c>
      <c r="C34">
        <v>112.7</v>
      </c>
      <c r="D34">
        <v>-2.6</v>
      </c>
      <c r="E34">
        <v>-0.75296929911909549</v>
      </c>
      <c r="F34">
        <v>18943</v>
      </c>
      <c r="G34">
        <v>11047609.4</v>
      </c>
      <c r="H34">
        <v>18.73</v>
      </c>
    </row>
    <row r="35" spans="1:8">
      <c r="A35">
        <v>34</v>
      </c>
      <c r="B35">
        <v>2013</v>
      </c>
      <c r="C35">
        <v>87.4</v>
      </c>
      <c r="D35">
        <v>2.79</v>
      </c>
      <c r="E35">
        <v>1.1617341542589286</v>
      </c>
      <c r="F35">
        <v>7299831.2999999998</v>
      </c>
      <c r="G35">
        <v>626182609.79999995</v>
      </c>
      <c r="H35">
        <v>16.97</v>
      </c>
    </row>
    <row r="36" spans="1:8">
      <c r="A36">
        <v>35</v>
      </c>
      <c r="B36">
        <v>2013</v>
      </c>
      <c r="C36">
        <v>85.4</v>
      </c>
      <c r="D36">
        <v>1.04</v>
      </c>
      <c r="E36">
        <v>1.5541754668400538</v>
      </c>
      <c r="F36">
        <v>83990</v>
      </c>
      <c r="G36">
        <v>5124067.4000000004</v>
      </c>
      <c r="H36">
        <v>21.6</v>
      </c>
    </row>
    <row r="37" spans="1:8">
      <c r="A37">
        <v>36</v>
      </c>
      <c r="B37">
        <v>2013</v>
      </c>
      <c r="C37">
        <v>77.599999999999994</v>
      </c>
      <c r="D37">
        <v>1.26</v>
      </c>
      <c r="E37">
        <v>3.2767667877749904</v>
      </c>
      <c r="F37">
        <v>276561.90000000002</v>
      </c>
      <c r="G37">
        <v>17447446.199999999</v>
      </c>
      <c r="H37">
        <v>21.82</v>
      </c>
    </row>
    <row r="38" spans="1:8">
      <c r="A38">
        <v>37</v>
      </c>
      <c r="B38">
        <v>2013</v>
      </c>
      <c r="C38">
        <v>102.9</v>
      </c>
      <c r="D38">
        <v>1.39</v>
      </c>
      <c r="E38">
        <v>0.91156856598915081</v>
      </c>
      <c r="F38">
        <v>4065740</v>
      </c>
      <c r="G38">
        <v>131169663.8</v>
      </c>
      <c r="H38">
        <v>23.09</v>
      </c>
    </row>
    <row r="39" spans="1:8">
      <c r="A39">
        <v>38</v>
      </c>
      <c r="B39">
        <v>2013</v>
      </c>
      <c r="C39">
        <v>87.4</v>
      </c>
      <c r="D39">
        <v>2.1800000000000002</v>
      </c>
      <c r="E39">
        <v>2.2948036439274495</v>
      </c>
      <c r="F39">
        <v>308399.8</v>
      </c>
      <c r="G39">
        <v>69702544.799999997</v>
      </c>
      <c r="H39">
        <v>23.09</v>
      </c>
    </row>
    <row r="40" spans="1:8">
      <c r="A40">
        <v>39</v>
      </c>
      <c r="B40">
        <v>2013</v>
      </c>
      <c r="C40">
        <v>71.7</v>
      </c>
      <c r="D40">
        <v>0.40799999999999997</v>
      </c>
      <c r="E40">
        <v>3.1634547880124173</v>
      </c>
      <c r="F40">
        <v>104678.2</v>
      </c>
      <c r="G40">
        <v>19153121.199999999</v>
      </c>
      <c r="H40">
        <v>18.45</v>
      </c>
    </row>
    <row r="41" spans="1:8">
      <c r="A41">
        <v>40</v>
      </c>
      <c r="B41">
        <v>2013</v>
      </c>
      <c r="C41">
        <v>129.30000000000001</v>
      </c>
      <c r="D41">
        <v>1.45</v>
      </c>
      <c r="E41">
        <v>1.6303344592872351</v>
      </c>
      <c r="F41">
        <v>23827</v>
      </c>
      <c r="G41">
        <v>6221876.9000000004</v>
      </c>
      <c r="H41">
        <v>27.91</v>
      </c>
    </row>
    <row r="42" spans="1:8">
      <c r="A42">
        <v>41</v>
      </c>
      <c r="B42">
        <v>2013</v>
      </c>
      <c r="C42">
        <v>79.5</v>
      </c>
      <c r="D42">
        <v>2.16</v>
      </c>
      <c r="E42">
        <v>1.332659585653867</v>
      </c>
      <c r="F42">
        <v>33739</v>
      </c>
      <c r="G42">
        <v>2304507.1</v>
      </c>
      <c r="H42">
        <v>16.82</v>
      </c>
    </row>
    <row r="43" spans="1:8">
      <c r="A43">
        <v>42</v>
      </c>
      <c r="B43">
        <v>2013</v>
      </c>
      <c r="C43">
        <v>83.3</v>
      </c>
      <c r="D43">
        <v>-7.22</v>
      </c>
      <c r="E43">
        <v>-0.93221561253901997</v>
      </c>
      <c r="F43">
        <v>458223.8</v>
      </c>
      <c r="G43">
        <v>9003119.5</v>
      </c>
      <c r="H43">
        <v>11.43</v>
      </c>
    </row>
    <row r="44" spans="1:8">
      <c r="A44">
        <v>1</v>
      </c>
      <c r="B44">
        <v>2014</v>
      </c>
      <c r="C44">
        <v>79.3</v>
      </c>
      <c r="D44">
        <v>1.07</v>
      </c>
      <c r="E44">
        <v>2.00276885885742</v>
      </c>
      <c r="F44">
        <v>8879.9</v>
      </c>
      <c r="G44">
        <v>5155433.2</v>
      </c>
      <c r="H44">
        <v>15.62</v>
      </c>
    </row>
    <row r="45" spans="1:8">
      <c r="A45">
        <v>2</v>
      </c>
      <c r="B45">
        <v>2014</v>
      </c>
      <c r="C45">
        <v>67.099999999999994</v>
      </c>
      <c r="D45">
        <v>0</v>
      </c>
      <c r="E45">
        <v>1.5069587115574097</v>
      </c>
      <c r="F45">
        <v>50531.1</v>
      </c>
      <c r="G45">
        <v>2135891.4</v>
      </c>
      <c r="H45">
        <v>14.27</v>
      </c>
    </row>
    <row r="46" spans="1:8">
      <c r="A46">
        <v>3</v>
      </c>
      <c r="B46">
        <v>2014</v>
      </c>
      <c r="C46">
        <v>95</v>
      </c>
      <c r="D46">
        <v>1.37</v>
      </c>
      <c r="E46">
        <v>1.3263554526545218</v>
      </c>
      <c r="F46">
        <v>2267781.7000000002</v>
      </c>
      <c r="G46">
        <v>172639036.80000001</v>
      </c>
      <c r="H46">
        <v>19.329999999999998</v>
      </c>
    </row>
    <row r="47" spans="1:8">
      <c r="A47">
        <v>4</v>
      </c>
      <c r="B47">
        <v>2014</v>
      </c>
      <c r="C47">
        <v>67.599999999999994</v>
      </c>
      <c r="D47">
        <v>8.5000000000000006E-2</v>
      </c>
      <c r="E47">
        <v>19.417837674136887</v>
      </c>
      <c r="F47">
        <v>16330</v>
      </c>
      <c r="G47">
        <v>4101337.4</v>
      </c>
      <c r="H47">
        <v>18.41</v>
      </c>
    </row>
    <row r="48" spans="1:8">
      <c r="A48">
        <v>5</v>
      </c>
      <c r="B48">
        <v>2014</v>
      </c>
      <c r="C48">
        <v>86.3</v>
      </c>
      <c r="D48">
        <v>0.27300000000000002</v>
      </c>
      <c r="E48">
        <v>9.744447884993173</v>
      </c>
      <c r="F48">
        <v>328889.7</v>
      </c>
      <c r="G48">
        <v>23462818.199999999</v>
      </c>
      <c r="H48">
        <v>15.95</v>
      </c>
    </row>
    <row r="49" spans="1:8">
      <c r="A49">
        <v>6</v>
      </c>
      <c r="B49">
        <v>2014</v>
      </c>
      <c r="C49">
        <v>75.3</v>
      </c>
      <c r="D49">
        <v>-2.91</v>
      </c>
      <c r="E49">
        <v>-1.6613172098373012</v>
      </c>
      <c r="F49">
        <v>73410.7</v>
      </c>
      <c r="G49">
        <v>840777</v>
      </c>
      <c r="H49">
        <v>16.989999999999998</v>
      </c>
    </row>
    <row r="50" spans="1:8">
      <c r="A50">
        <v>7</v>
      </c>
      <c r="B50">
        <v>2014</v>
      </c>
      <c r="C50">
        <v>82.6</v>
      </c>
      <c r="D50">
        <v>1.05</v>
      </c>
      <c r="E50">
        <v>1.7544302457471628</v>
      </c>
      <c r="F50">
        <v>1529497.1</v>
      </c>
      <c r="G50">
        <v>79053423.5</v>
      </c>
      <c r="H50">
        <v>15.98</v>
      </c>
    </row>
    <row r="51" spans="1:8">
      <c r="A51">
        <v>8</v>
      </c>
      <c r="B51">
        <v>2014</v>
      </c>
      <c r="C51">
        <v>27.6</v>
      </c>
      <c r="D51">
        <v>0.85199999999999998</v>
      </c>
      <c r="E51">
        <v>1.586505406146542</v>
      </c>
      <c r="F51">
        <v>15940</v>
      </c>
      <c r="G51">
        <v>9252668</v>
      </c>
      <c r="H51">
        <v>16.87</v>
      </c>
    </row>
    <row r="52" spans="1:8">
      <c r="A52">
        <v>9</v>
      </c>
      <c r="B52">
        <v>2014</v>
      </c>
      <c r="C52">
        <v>77.599999999999994</v>
      </c>
      <c r="D52">
        <v>3.27</v>
      </c>
      <c r="E52">
        <v>0.90606668723802708</v>
      </c>
      <c r="F52">
        <v>2067463.2</v>
      </c>
      <c r="G52">
        <v>553156670.70000005</v>
      </c>
      <c r="H52">
        <v>16.899999999999999</v>
      </c>
    </row>
    <row r="53" spans="1:8">
      <c r="A53">
        <v>10</v>
      </c>
      <c r="B53">
        <v>2014</v>
      </c>
      <c r="C53">
        <v>82.2</v>
      </c>
      <c r="D53">
        <v>0.27</v>
      </c>
      <c r="E53">
        <v>5.0347083390618979</v>
      </c>
      <c r="F53">
        <v>187562.4</v>
      </c>
      <c r="G53">
        <v>9769611.0999999996</v>
      </c>
      <c r="H53">
        <v>14.15</v>
      </c>
    </row>
    <row r="54" spans="1:8">
      <c r="A54">
        <v>11</v>
      </c>
      <c r="B54">
        <v>2014</v>
      </c>
      <c r="C54">
        <v>96.5</v>
      </c>
      <c r="D54">
        <v>1.05</v>
      </c>
      <c r="E54">
        <v>2.3278790988023959</v>
      </c>
      <c r="F54">
        <v>6885546.0999999996</v>
      </c>
      <c r="G54">
        <v>233162902.09999999</v>
      </c>
      <c r="H54">
        <v>15.49</v>
      </c>
    </row>
    <row r="55" spans="1:8">
      <c r="A55">
        <v>12</v>
      </c>
      <c r="B55">
        <v>2014</v>
      </c>
      <c r="C55">
        <v>114.4</v>
      </c>
      <c r="D55">
        <v>1.73</v>
      </c>
      <c r="E55">
        <v>1.7221020843608599</v>
      </c>
      <c r="F55">
        <v>2683271.5</v>
      </c>
      <c r="G55">
        <v>195821258.40000001</v>
      </c>
      <c r="H55">
        <v>18.07</v>
      </c>
    </row>
    <row r="56" spans="1:8">
      <c r="A56">
        <v>13</v>
      </c>
      <c r="B56">
        <v>2014</v>
      </c>
      <c r="C56">
        <v>71</v>
      </c>
      <c r="D56">
        <v>0.64400000000000002</v>
      </c>
      <c r="E56">
        <v>3.2680366687899851</v>
      </c>
      <c r="F56">
        <v>7367.9</v>
      </c>
      <c r="G56">
        <v>1641428.9</v>
      </c>
      <c r="H56">
        <v>31.24</v>
      </c>
    </row>
    <row r="57" spans="1:8">
      <c r="A57">
        <v>14</v>
      </c>
      <c r="B57">
        <v>2014</v>
      </c>
      <c r="C57">
        <v>88.6</v>
      </c>
      <c r="D57">
        <v>0.311</v>
      </c>
      <c r="E57">
        <v>10.655632707544974</v>
      </c>
      <c r="F57">
        <v>54232</v>
      </c>
      <c r="G57">
        <v>2020530.8</v>
      </c>
      <c r="H57">
        <v>15.73</v>
      </c>
    </row>
    <row r="58" spans="1:8">
      <c r="A58">
        <v>15</v>
      </c>
      <c r="B58">
        <v>2014</v>
      </c>
      <c r="C58">
        <v>76.400000000000006</v>
      </c>
      <c r="D58">
        <v>0.622</v>
      </c>
      <c r="E58">
        <v>3.7234310033026081</v>
      </c>
      <c r="F58">
        <v>9789</v>
      </c>
      <c r="G58">
        <v>1951840</v>
      </c>
      <c r="H58">
        <v>19.399999999999999</v>
      </c>
    </row>
    <row r="59" spans="1:8">
      <c r="A59">
        <v>16</v>
      </c>
      <c r="B59">
        <v>2014</v>
      </c>
      <c r="C59">
        <v>78.900000000000006</v>
      </c>
      <c r="D59">
        <v>1.54</v>
      </c>
      <c r="E59">
        <v>1.6866350302459729</v>
      </c>
      <c r="F59">
        <v>11410241.4</v>
      </c>
      <c r="G59">
        <v>855041430.10000002</v>
      </c>
      <c r="H59">
        <v>19.2</v>
      </c>
    </row>
    <row r="60" spans="1:8">
      <c r="A60">
        <v>17</v>
      </c>
      <c r="B60">
        <v>2014</v>
      </c>
      <c r="C60">
        <v>75.599999999999994</v>
      </c>
      <c r="D60">
        <v>1.28</v>
      </c>
      <c r="E60">
        <v>1.8470499352883547</v>
      </c>
      <c r="F60">
        <v>22382</v>
      </c>
      <c r="G60">
        <v>4831647.0999999996</v>
      </c>
      <c r="H60">
        <v>19.43</v>
      </c>
    </row>
    <row r="61" spans="1:8">
      <c r="A61">
        <v>18</v>
      </c>
      <c r="B61">
        <v>2014</v>
      </c>
      <c r="C61">
        <v>81</v>
      </c>
      <c r="D61">
        <v>1.43</v>
      </c>
      <c r="E61">
        <v>0.95150734874009879</v>
      </c>
      <c r="F61">
        <v>380561.4</v>
      </c>
      <c r="G61">
        <v>36195023.5</v>
      </c>
      <c r="H61">
        <v>11.04</v>
      </c>
    </row>
    <row r="62" spans="1:8">
      <c r="A62">
        <v>19</v>
      </c>
      <c r="B62">
        <v>2014</v>
      </c>
      <c r="C62">
        <v>101.2</v>
      </c>
      <c r="D62">
        <v>1.21</v>
      </c>
      <c r="E62">
        <v>1.7333292530829074</v>
      </c>
      <c r="F62">
        <v>2309704.7000000002</v>
      </c>
      <c r="G62">
        <v>143365505.59999999</v>
      </c>
      <c r="H62">
        <v>15.78</v>
      </c>
    </row>
    <row r="63" spans="1:8">
      <c r="A63">
        <v>20</v>
      </c>
      <c r="B63">
        <v>2014</v>
      </c>
      <c r="C63">
        <v>64.599999999999994</v>
      </c>
      <c r="D63">
        <v>1.73</v>
      </c>
      <c r="E63">
        <v>1.9359513727541693</v>
      </c>
      <c r="F63">
        <v>703488.4</v>
      </c>
      <c r="G63">
        <v>66582596.799999997</v>
      </c>
      <c r="H63">
        <v>15.23</v>
      </c>
    </row>
    <row r="64" spans="1:8">
      <c r="A64">
        <v>21</v>
      </c>
      <c r="B64">
        <v>2014</v>
      </c>
      <c r="C64">
        <v>21.7</v>
      </c>
      <c r="D64">
        <v>1.81</v>
      </c>
      <c r="E64">
        <v>1.2420833780091616</v>
      </c>
      <c r="F64">
        <v>140961.5</v>
      </c>
      <c r="G64">
        <v>8675455.6999999993</v>
      </c>
      <c r="H64">
        <v>26.66</v>
      </c>
    </row>
    <row r="65" spans="1:8">
      <c r="A65">
        <v>22</v>
      </c>
      <c r="B65">
        <v>2014</v>
      </c>
      <c r="C65">
        <v>51.9</v>
      </c>
      <c r="D65">
        <v>0.51900000000000002</v>
      </c>
      <c r="E65">
        <v>2.9720822048749405</v>
      </c>
      <c r="F65">
        <v>1398.2</v>
      </c>
      <c r="G65">
        <v>1892366</v>
      </c>
      <c r="H65">
        <v>18.53</v>
      </c>
    </row>
    <row r="66" spans="1:8">
      <c r="A66">
        <v>23</v>
      </c>
      <c r="B66">
        <v>2014</v>
      </c>
      <c r="C66">
        <v>76.900000000000006</v>
      </c>
      <c r="D66">
        <v>-0.36499999999999999</v>
      </c>
      <c r="E66">
        <v>-14.941592932555261</v>
      </c>
      <c r="F66">
        <v>368162.8</v>
      </c>
      <c r="G66">
        <v>9430735.4000000004</v>
      </c>
      <c r="H66">
        <v>17.79</v>
      </c>
    </row>
    <row r="67" spans="1:8">
      <c r="A67">
        <v>24</v>
      </c>
      <c r="B67">
        <v>2014</v>
      </c>
      <c r="C67">
        <v>53.1</v>
      </c>
      <c r="D67">
        <v>0.371</v>
      </c>
      <c r="E67">
        <v>7.2704021220378596</v>
      </c>
      <c r="F67">
        <v>0</v>
      </c>
      <c r="G67">
        <v>5777133.9000000004</v>
      </c>
      <c r="H67">
        <v>48.97</v>
      </c>
    </row>
    <row r="68" spans="1:8">
      <c r="A68">
        <v>25</v>
      </c>
      <c r="B68">
        <v>2014</v>
      </c>
      <c r="C68">
        <v>86.1</v>
      </c>
      <c r="D68">
        <v>2.0699999999999998</v>
      </c>
      <c r="E68">
        <v>1.3848944343726723</v>
      </c>
      <c r="F68">
        <v>5436751.2000000002</v>
      </c>
      <c r="G68">
        <v>416574564.10000002</v>
      </c>
      <c r="H68">
        <v>18.760000000000002</v>
      </c>
    </row>
    <row r="69" spans="1:8">
      <c r="A69">
        <v>26</v>
      </c>
      <c r="B69">
        <v>2014</v>
      </c>
      <c r="C69">
        <v>81.2</v>
      </c>
      <c r="D69">
        <v>2.8000000000000001E-2</v>
      </c>
      <c r="E69">
        <v>42.215258410207689</v>
      </c>
      <c r="F69">
        <v>125021.9</v>
      </c>
      <c r="G69">
        <v>9468892.9000000004</v>
      </c>
      <c r="H69">
        <v>15.75</v>
      </c>
    </row>
    <row r="70" spans="1:8">
      <c r="A70">
        <v>27</v>
      </c>
      <c r="B70">
        <v>2014</v>
      </c>
      <c r="C70">
        <v>90.8</v>
      </c>
      <c r="D70">
        <v>1.44</v>
      </c>
      <c r="E70">
        <v>1.2805982109686636</v>
      </c>
      <c r="F70">
        <v>914601.9</v>
      </c>
      <c r="G70">
        <v>103111325.90000001</v>
      </c>
      <c r="H70">
        <v>14.39</v>
      </c>
    </row>
    <row r="71" spans="1:8">
      <c r="A71">
        <v>28</v>
      </c>
      <c r="B71">
        <v>2014</v>
      </c>
      <c r="C71">
        <v>85.1</v>
      </c>
      <c r="D71">
        <v>-1.71</v>
      </c>
      <c r="E71">
        <v>-0.50021264583280844</v>
      </c>
      <c r="F71">
        <v>36839.1</v>
      </c>
      <c r="G71">
        <v>5200641.4000000004</v>
      </c>
      <c r="H71">
        <v>15.39</v>
      </c>
    </row>
    <row r="72" spans="1:8">
      <c r="A72">
        <v>29</v>
      </c>
      <c r="B72">
        <v>2014</v>
      </c>
      <c r="C72">
        <v>567.5</v>
      </c>
      <c r="D72">
        <v>0.30099999999999999</v>
      </c>
      <c r="E72">
        <v>6.5956136445546862</v>
      </c>
      <c r="F72">
        <v>25493.3</v>
      </c>
      <c r="G72">
        <v>6206517.0999999996</v>
      </c>
      <c r="H72">
        <v>25.6</v>
      </c>
    </row>
    <row r="73" spans="1:8">
      <c r="A73">
        <v>30</v>
      </c>
      <c r="B73">
        <v>2014</v>
      </c>
      <c r="C73">
        <v>89.2</v>
      </c>
      <c r="D73">
        <v>1.1499999999999999</v>
      </c>
      <c r="E73">
        <v>2.9393282737178614</v>
      </c>
      <c r="F73">
        <v>2319339.7999999998</v>
      </c>
      <c r="G73">
        <v>75861465.900000006</v>
      </c>
      <c r="H73">
        <v>15.89</v>
      </c>
    </row>
    <row r="74" spans="1:8">
      <c r="A74">
        <v>31</v>
      </c>
      <c r="B74">
        <v>2014</v>
      </c>
      <c r="C74">
        <v>83.2</v>
      </c>
      <c r="D74">
        <v>2.12</v>
      </c>
      <c r="E74">
        <v>1.2417196460062327</v>
      </c>
      <c r="F74">
        <v>868031.8</v>
      </c>
      <c r="G74">
        <v>37998124.100000001</v>
      </c>
      <c r="H74">
        <v>22.17</v>
      </c>
    </row>
    <row r="75" spans="1:8">
      <c r="A75">
        <v>32</v>
      </c>
      <c r="B75">
        <v>2014</v>
      </c>
      <c r="C75">
        <v>89.7</v>
      </c>
      <c r="D75">
        <v>-3.33</v>
      </c>
      <c r="E75">
        <v>-0.61172401557539646</v>
      </c>
      <c r="F75">
        <v>2318641.7999999998</v>
      </c>
      <c r="G75">
        <v>185354050.90000001</v>
      </c>
      <c r="H75">
        <v>13.6</v>
      </c>
    </row>
    <row r="76" spans="1:8">
      <c r="A76">
        <v>33</v>
      </c>
      <c r="B76">
        <v>2014</v>
      </c>
      <c r="C76">
        <v>93.4</v>
      </c>
      <c r="D76">
        <v>-2.42</v>
      </c>
      <c r="E76">
        <v>-0.83906497393083845</v>
      </c>
      <c r="F76">
        <v>47289.1</v>
      </c>
      <c r="G76">
        <v>20839060.800000001</v>
      </c>
      <c r="H76">
        <v>15.1</v>
      </c>
    </row>
    <row r="77" spans="1:8">
      <c r="A77">
        <v>34</v>
      </c>
      <c r="B77">
        <v>2014</v>
      </c>
      <c r="C77">
        <v>80.5</v>
      </c>
      <c r="D77">
        <v>2.86</v>
      </c>
      <c r="E77">
        <v>1.1296601898307372</v>
      </c>
      <c r="F77">
        <v>9079590.6999999993</v>
      </c>
      <c r="G77">
        <v>801985838.10000002</v>
      </c>
      <c r="H77">
        <v>18.14</v>
      </c>
    </row>
    <row r="78" spans="1:8">
      <c r="A78">
        <v>35</v>
      </c>
      <c r="B78">
        <v>2014</v>
      </c>
      <c r="C78">
        <v>88.1</v>
      </c>
      <c r="D78">
        <v>1.0900000000000001</v>
      </c>
      <c r="E78">
        <v>1.636449786151575</v>
      </c>
      <c r="F78">
        <v>219372</v>
      </c>
      <c r="G78">
        <v>6388318.2000000002</v>
      </c>
      <c r="H78">
        <v>10.97</v>
      </c>
    </row>
    <row r="79" spans="1:8">
      <c r="A79">
        <v>36</v>
      </c>
      <c r="B79">
        <v>2014</v>
      </c>
      <c r="C79">
        <v>81.3</v>
      </c>
      <c r="D79">
        <v>1.17</v>
      </c>
      <c r="E79">
        <v>3.3958752227285656</v>
      </c>
      <c r="F79">
        <v>403066.8</v>
      </c>
      <c r="G79">
        <v>21259592.699999999</v>
      </c>
      <c r="H79">
        <v>18.38</v>
      </c>
    </row>
    <row r="80" spans="1:8">
      <c r="A80">
        <v>37</v>
      </c>
      <c r="B80">
        <v>2014</v>
      </c>
      <c r="C80">
        <v>106.2</v>
      </c>
      <c r="D80">
        <v>1.38</v>
      </c>
      <c r="E80">
        <v>0.90867693858134602</v>
      </c>
      <c r="F80">
        <v>4650271.8</v>
      </c>
      <c r="G80">
        <v>144581850.40000001</v>
      </c>
      <c r="H80">
        <v>23.3</v>
      </c>
    </row>
    <row r="81" spans="1:8">
      <c r="A81">
        <v>38</v>
      </c>
      <c r="B81">
        <v>2014</v>
      </c>
      <c r="C81">
        <v>96.5</v>
      </c>
      <c r="D81">
        <v>2.2000000000000002</v>
      </c>
      <c r="E81">
        <v>2.2887122473697916</v>
      </c>
      <c r="F81">
        <v>364601.8</v>
      </c>
      <c r="G81">
        <v>75059377.299999997</v>
      </c>
      <c r="H81">
        <v>23.19</v>
      </c>
    </row>
    <row r="82" spans="1:8">
      <c r="A82">
        <v>39</v>
      </c>
      <c r="B82">
        <v>2014</v>
      </c>
      <c r="C82">
        <v>70.099999999999994</v>
      </c>
      <c r="D82">
        <v>0.56000000000000005</v>
      </c>
      <c r="E82">
        <v>2.6461742294417308</v>
      </c>
      <c r="F82">
        <v>605810.6</v>
      </c>
      <c r="G82">
        <v>21364926.199999999</v>
      </c>
      <c r="H82">
        <v>18.25</v>
      </c>
    </row>
    <row r="83" spans="1:8">
      <c r="A83">
        <v>40</v>
      </c>
      <c r="B83">
        <v>2014</v>
      </c>
      <c r="C83">
        <v>98.9</v>
      </c>
      <c r="D83">
        <v>1.77</v>
      </c>
      <c r="E83">
        <v>1.3323194010874468</v>
      </c>
      <c r="F83">
        <v>288362.59999999998</v>
      </c>
      <c r="G83">
        <v>16432809.800000001</v>
      </c>
      <c r="H83">
        <v>21.71</v>
      </c>
    </row>
    <row r="84" spans="1:8">
      <c r="A84">
        <v>41</v>
      </c>
      <c r="B84">
        <v>2014</v>
      </c>
      <c r="C84">
        <v>83</v>
      </c>
      <c r="D84">
        <v>1.92</v>
      </c>
      <c r="E84">
        <v>1.5108428890145251</v>
      </c>
      <c r="F84">
        <v>75089.899999999994</v>
      </c>
      <c r="G84">
        <v>2691134.3</v>
      </c>
      <c r="H84">
        <v>15.23</v>
      </c>
    </row>
    <row r="85" spans="1:8">
      <c r="A85">
        <v>42</v>
      </c>
      <c r="B85">
        <v>2014</v>
      </c>
      <c r="C85">
        <v>79.7</v>
      </c>
      <c r="D85">
        <v>-5.99</v>
      </c>
      <c r="E85">
        <v>-0.92318932179193935</v>
      </c>
      <c r="F85">
        <v>456410.9</v>
      </c>
      <c r="G85">
        <v>9040877.5999999996</v>
      </c>
      <c r="H85">
        <v>10.050000000000001</v>
      </c>
    </row>
    <row r="86" spans="1:8">
      <c r="A86">
        <v>1</v>
      </c>
      <c r="B86">
        <v>2015</v>
      </c>
      <c r="C86">
        <v>82.3</v>
      </c>
      <c r="D86">
        <v>0.98699999999999999</v>
      </c>
      <c r="E86">
        <v>2.1030233841317849</v>
      </c>
      <c r="F86">
        <v>33489.199999999997</v>
      </c>
      <c r="G86">
        <v>6567310.5</v>
      </c>
      <c r="H86">
        <v>25.57</v>
      </c>
    </row>
    <row r="87" spans="1:8">
      <c r="A87">
        <v>2</v>
      </c>
      <c r="B87">
        <v>2015</v>
      </c>
      <c r="C87">
        <v>73.5</v>
      </c>
      <c r="D87">
        <v>1.3</v>
      </c>
      <c r="E87">
        <v>1.620764352539819</v>
      </c>
      <c r="F87">
        <v>37826.300000000003</v>
      </c>
      <c r="G87">
        <v>1974429.1</v>
      </c>
      <c r="H87">
        <v>14.4</v>
      </c>
    </row>
    <row r="88" spans="1:8">
      <c r="A88">
        <v>3</v>
      </c>
      <c r="B88">
        <v>2015</v>
      </c>
      <c r="C88">
        <v>97.7</v>
      </c>
      <c r="D88">
        <v>1.38</v>
      </c>
      <c r="E88">
        <v>1.2885510271488554</v>
      </c>
      <c r="F88">
        <v>2933134.5</v>
      </c>
      <c r="G88">
        <v>183121759.40000001</v>
      </c>
      <c r="H88">
        <v>22.36</v>
      </c>
    </row>
    <row r="89" spans="1:8">
      <c r="A89">
        <v>4</v>
      </c>
      <c r="B89">
        <v>2015</v>
      </c>
      <c r="C89">
        <v>75.8</v>
      </c>
      <c r="D89">
        <v>8.7999999999999995E-2</v>
      </c>
      <c r="E89">
        <v>22.196876061120545</v>
      </c>
      <c r="F89">
        <v>48281.3</v>
      </c>
      <c r="G89">
        <v>4217396.0999999996</v>
      </c>
      <c r="H89">
        <v>18.23</v>
      </c>
    </row>
    <row r="90" spans="1:8">
      <c r="A90">
        <v>5</v>
      </c>
      <c r="B90">
        <v>2015</v>
      </c>
      <c r="C90">
        <v>79.5</v>
      </c>
      <c r="D90">
        <v>0.28000000000000003</v>
      </c>
      <c r="E90">
        <v>9.309167578339677</v>
      </c>
      <c r="F90">
        <v>404571.7</v>
      </c>
      <c r="G90">
        <v>25119416.300000001</v>
      </c>
      <c r="H90">
        <v>15.2</v>
      </c>
    </row>
    <row r="91" spans="1:8">
      <c r="A91">
        <v>6</v>
      </c>
      <c r="B91">
        <v>2015</v>
      </c>
      <c r="C91">
        <v>73.900000000000006</v>
      </c>
      <c r="D91">
        <v>-3.23</v>
      </c>
      <c r="E91">
        <v>-1.4885932091758802</v>
      </c>
      <c r="F91">
        <v>89513.1</v>
      </c>
      <c r="G91">
        <v>745651.9</v>
      </c>
      <c r="H91">
        <v>18.48</v>
      </c>
    </row>
    <row r="92" spans="1:8">
      <c r="A92">
        <v>7</v>
      </c>
      <c r="B92">
        <v>2015</v>
      </c>
      <c r="C92">
        <v>84.8</v>
      </c>
      <c r="D92">
        <v>0.95099999999999996</v>
      </c>
      <c r="E92">
        <v>1.9526352771112505</v>
      </c>
      <c r="F92">
        <v>1875484.5</v>
      </c>
      <c r="G92">
        <v>94367130.400000006</v>
      </c>
      <c r="H92">
        <v>15</v>
      </c>
    </row>
    <row r="93" spans="1:8">
      <c r="A93">
        <v>8</v>
      </c>
      <c r="B93">
        <v>2015</v>
      </c>
      <c r="C93">
        <v>24.1</v>
      </c>
      <c r="D93">
        <v>0.66800000000000004</v>
      </c>
      <c r="E93">
        <v>2.0204348119130731</v>
      </c>
      <c r="F93">
        <v>47654.3</v>
      </c>
      <c r="G93">
        <v>12159278</v>
      </c>
      <c r="H93">
        <v>18.87</v>
      </c>
    </row>
    <row r="94" spans="1:8">
      <c r="A94">
        <v>9</v>
      </c>
      <c r="B94">
        <v>2015</v>
      </c>
      <c r="C94">
        <v>81.900000000000006</v>
      </c>
      <c r="D94">
        <v>3.17</v>
      </c>
      <c r="E94">
        <v>0.87913628184229919</v>
      </c>
      <c r="F94">
        <v>2801273.7</v>
      </c>
      <c r="G94">
        <v>594376727.89999998</v>
      </c>
      <c r="H94">
        <v>21.4</v>
      </c>
    </row>
    <row r="95" spans="1:8">
      <c r="A95">
        <v>10</v>
      </c>
      <c r="B95">
        <v>2015</v>
      </c>
      <c r="C95">
        <v>84.8</v>
      </c>
      <c r="D95">
        <v>0.311</v>
      </c>
      <c r="E95">
        <v>4.7084525963035349</v>
      </c>
      <c r="F95">
        <v>135890.9</v>
      </c>
      <c r="G95">
        <v>10089188.199999999</v>
      </c>
      <c r="H95">
        <v>17.68</v>
      </c>
    </row>
    <row r="96" spans="1:8">
      <c r="A96">
        <v>11</v>
      </c>
      <c r="B96">
        <v>2015</v>
      </c>
      <c r="C96">
        <v>93.5</v>
      </c>
      <c r="D96">
        <v>1.1299999999999999</v>
      </c>
      <c r="E96">
        <v>2.107651758141655</v>
      </c>
      <c r="F96">
        <v>6639492.2000000002</v>
      </c>
      <c r="G96">
        <v>238850842.5</v>
      </c>
      <c r="H96">
        <v>16.309999999999999</v>
      </c>
    </row>
    <row r="97" spans="1:8">
      <c r="A97">
        <v>12</v>
      </c>
      <c r="B97">
        <v>2015</v>
      </c>
      <c r="C97">
        <v>107</v>
      </c>
      <c r="D97">
        <v>1.77</v>
      </c>
      <c r="E97">
        <v>1.6720217351019504</v>
      </c>
      <c r="F97">
        <v>3380250.5</v>
      </c>
      <c r="G97">
        <v>188058664.30000001</v>
      </c>
      <c r="H97">
        <v>20.84</v>
      </c>
    </row>
    <row r="98" spans="1:8">
      <c r="A98">
        <v>13</v>
      </c>
      <c r="B98">
        <v>2015</v>
      </c>
      <c r="C98">
        <v>75.7</v>
      </c>
      <c r="D98">
        <v>0.67700000000000005</v>
      </c>
      <c r="E98">
        <v>3.2947713549895039</v>
      </c>
      <c r="F98">
        <v>8469.7999999999993</v>
      </c>
      <c r="G98">
        <v>2073683.4</v>
      </c>
      <c r="H98">
        <v>31.77</v>
      </c>
    </row>
    <row r="99" spans="1:8">
      <c r="A99">
        <v>14</v>
      </c>
      <c r="B99">
        <v>2015</v>
      </c>
      <c r="C99">
        <v>86.9</v>
      </c>
      <c r="D99">
        <v>0.34100000000000003</v>
      </c>
      <c r="E99">
        <v>9.6432261271776234</v>
      </c>
      <c r="F99">
        <v>106905.8</v>
      </c>
      <c r="G99">
        <v>2079048.2</v>
      </c>
      <c r="H99">
        <v>19.600000000000001</v>
      </c>
    </row>
    <row r="100" spans="1:8">
      <c r="A100">
        <v>15</v>
      </c>
      <c r="B100">
        <v>2015</v>
      </c>
      <c r="C100">
        <v>83.2</v>
      </c>
      <c r="D100">
        <v>0.52500000000000002</v>
      </c>
      <c r="E100">
        <v>4.6638329867027242</v>
      </c>
      <c r="F100">
        <v>3062</v>
      </c>
      <c r="G100">
        <v>2081536.9</v>
      </c>
      <c r="H100">
        <v>19.66</v>
      </c>
    </row>
    <row r="101" spans="1:8">
      <c r="A101">
        <v>16</v>
      </c>
      <c r="B101">
        <v>2015</v>
      </c>
      <c r="C101">
        <v>87.8</v>
      </c>
      <c r="D101">
        <v>1.67</v>
      </c>
      <c r="E101">
        <v>1.47761143742146</v>
      </c>
      <c r="F101">
        <v>15517069.300000001</v>
      </c>
      <c r="G101">
        <v>910069469.10000002</v>
      </c>
      <c r="H101">
        <v>21.57</v>
      </c>
    </row>
    <row r="102" spans="1:8">
      <c r="A102">
        <v>17</v>
      </c>
      <c r="B102">
        <v>2015</v>
      </c>
      <c r="C102">
        <v>91.1</v>
      </c>
      <c r="D102">
        <v>1.24</v>
      </c>
      <c r="E102">
        <v>1.8856562620407484</v>
      </c>
      <c r="F102">
        <v>20759.400000000001</v>
      </c>
      <c r="G102">
        <v>5343972</v>
      </c>
      <c r="H102">
        <v>19.329999999999998</v>
      </c>
    </row>
    <row r="103" spans="1:8">
      <c r="A103">
        <v>18</v>
      </c>
      <c r="B103">
        <v>2015</v>
      </c>
      <c r="C103">
        <v>82.6</v>
      </c>
      <c r="D103">
        <v>1.24</v>
      </c>
      <c r="E103">
        <v>1.0185912313263872</v>
      </c>
      <c r="F103">
        <v>861254.2</v>
      </c>
      <c r="G103">
        <v>47306268.5</v>
      </c>
      <c r="H103">
        <v>13.92</v>
      </c>
    </row>
    <row r="104" spans="1:8">
      <c r="A104">
        <v>19</v>
      </c>
      <c r="B104">
        <v>2015</v>
      </c>
      <c r="C104">
        <v>93.4</v>
      </c>
      <c r="D104">
        <v>1.25</v>
      </c>
      <c r="E104">
        <v>1.7043155929163003</v>
      </c>
      <c r="F104">
        <v>3998564.6</v>
      </c>
      <c r="G104">
        <v>157620062.59999999</v>
      </c>
      <c r="H104">
        <v>14.93</v>
      </c>
    </row>
    <row r="105" spans="1:8">
      <c r="A105">
        <v>20</v>
      </c>
      <c r="B105">
        <v>2015</v>
      </c>
      <c r="C105">
        <v>62.5</v>
      </c>
      <c r="D105">
        <v>1.73</v>
      </c>
      <c r="E105">
        <v>1.8845311781096712</v>
      </c>
      <c r="F105">
        <v>911333.1</v>
      </c>
      <c r="G105">
        <v>68225624.299999997</v>
      </c>
      <c r="H105">
        <v>22.85</v>
      </c>
    </row>
    <row r="106" spans="1:8">
      <c r="A106">
        <v>21</v>
      </c>
      <c r="B106">
        <v>2015</v>
      </c>
      <c r="C106">
        <v>22.7</v>
      </c>
      <c r="D106">
        <v>1.88</v>
      </c>
      <c r="E106">
        <v>1.1645113458644398</v>
      </c>
      <c r="F106">
        <v>160564.1</v>
      </c>
      <c r="G106">
        <v>9409659.5999999996</v>
      </c>
      <c r="H106">
        <v>28.26</v>
      </c>
    </row>
    <row r="107" spans="1:8">
      <c r="A107">
        <v>22</v>
      </c>
      <c r="B107">
        <v>2015</v>
      </c>
      <c r="C107">
        <v>59.2</v>
      </c>
      <c r="D107">
        <v>0.5</v>
      </c>
      <c r="E107">
        <v>3.1102059846272399</v>
      </c>
      <c r="F107">
        <v>3647.2</v>
      </c>
      <c r="G107">
        <v>2038218.8</v>
      </c>
      <c r="H107">
        <v>17.829999999999998</v>
      </c>
    </row>
    <row r="108" spans="1:8">
      <c r="A108">
        <v>23</v>
      </c>
      <c r="B108">
        <v>2015</v>
      </c>
      <c r="C108">
        <v>69.599999999999994</v>
      </c>
      <c r="D108">
        <v>-0.39200000000000002</v>
      </c>
      <c r="E108">
        <v>-7.4087459984033606</v>
      </c>
      <c r="F108">
        <v>209375.4</v>
      </c>
      <c r="G108">
        <v>12137084.800000001</v>
      </c>
      <c r="H108">
        <v>17.829999999999998</v>
      </c>
    </row>
    <row r="109" spans="1:8">
      <c r="A109">
        <v>24</v>
      </c>
      <c r="B109">
        <v>2015</v>
      </c>
      <c r="C109">
        <v>71.400000000000006</v>
      </c>
      <c r="D109">
        <v>0.33700000000000002</v>
      </c>
      <c r="E109">
        <v>8.183233232957706</v>
      </c>
      <c r="F109">
        <v>0</v>
      </c>
      <c r="G109">
        <v>6703421.5999999996</v>
      </c>
      <c r="H109">
        <v>27.48</v>
      </c>
    </row>
    <row r="110" spans="1:8">
      <c r="A110">
        <v>25</v>
      </c>
      <c r="B110">
        <v>2015</v>
      </c>
      <c r="C110">
        <v>86.1</v>
      </c>
      <c r="D110">
        <v>2.2999999999999998</v>
      </c>
      <c r="E110">
        <v>1.2232115872105231</v>
      </c>
      <c r="F110">
        <v>6837785</v>
      </c>
      <c r="G110">
        <v>508598674.69999999</v>
      </c>
      <c r="H110">
        <v>19.600000000000001</v>
      </c>
    </row>
    <row r="111" spans="1:8">
      <c r="A111">
        <v>26</v>
      </c>
      <c r="B111">
        <v>2015</v>
      </c>
      <c r="C111">
        <v>87.9</v>
      </c>
      <c r="D111">
        <v>-0.501</v>
      </c>
      <c r="E111">
        <v>-8.9711029367163189</v>
      </c>
      <c r="F111">
        <v>306831.7</v>
      </c>
      <c r="G111">
        <v>8613171.0999999996</v>
      </c>
      <c r="H111">
        <v>18.07</v>
      </c>
    </row>
    <row r="112" spans="1:8">
      <c r="A112">
        <v>27</v>
      </c>
      <c r="B112">
        <v>2015</v>
      </c>
      <c r="C112">
        <v>96</v>
      </c>
      <c r="D112">
        <v>1.47</v>
      </c>
      <c r="E112">
        <v>1.2356277398442674</v>
      </c>
      <c r="F112">
        <v>1116471.3999999999</v>
      </c>
      <c r="G112">
        <v>120481204.3</v>
      </c>
      <c r="H112">
        <v>16.41</v>
      </c>
    </row>
    <row r="113" spans="1:8">
      <c r="A113">
        <v>28</v>
      </c>
      <c r="B113">
        <v>2015</v>
      </c>
      <c r="C113">
        <v>76.7</v>
      </c>
      <c r="D113">
        <v>0.128</v>
      </c>
      <c r="E113">
        <v>-1.420153257331654</v>
      </c>
      <c r="F113">
        <v>319757.7</v>
      </c>
      <c r="G113">
        <v>6087523.2999999998</v>
      </c>
      <c r="H113">
        <v>23.85</v>
      </c>
    </row>
    <row r="114" spans="1:8">
      <c r="A114">
        <v>29</v>
      </c>
      <c r="B114">
        <v>2015</v>
      </c>
      <c r="C114">
        <v>710</v>
      </c>
      <c r="D114">
        <v>0.19700000000000001</v>
      </c>
      <c r="E114">
        <v>9.6050852573356948</v>
      </c>
      <c r="F114">
        <v>150169.20000000001</v>
      </c>
      <c r="G114">
        <v>7134282.5</v>
      </c>
      <c r="H114">
        <v>20.3</v>
      </c>
    </row>
    <row r="115" spans="1:8">
      <c r="A115">
        <v>30</v>
      </c>
      <c r="B115">
        <v>2015</v>
      </c>
      <c r="C115">
        <v>86.1</v>
      </c>
      <c r="D115">
        <v>1.0900000000000001</v>
      </c>
      <c r="E115">
        <v>3.0612288042375964</v>
      </c>
      <c r="F115">
        <v>1962776.1</v>
      </c>
      <c r="G115">
        <v>88698020.599999994</v>
      </c>
      <c r="H115">
        <v>15.85</v>
      </c>
    </row>
    <row r="116" spans="1:8">
      <c r="A116">
        <v>31</v>
      </c>
      <c r="B116">
        <v>2015</v>
      </c>
      <c r="C116">
        <v>78.5</v>
      </c>
      <c r="D116">
        <v>2.39</v>
      </c>
      <c r="E116">
        <v>1.1229982082730243</v>
      </c>
      <c r="F116">
        <v>1219792.1000000001</v>
      </c>
      <c r="G116">
        <v>42803916</v>
      </c>
      <c r="H116">
        <v>21.22</v>
      </c>
    </row>
    <row r="117" spans="1:8">
      <c r="A117">
        <v>32</v>
      </c>
      <c r="B117">
        <v>2015</v>
      </c>
      <c r="C117">
        <v>86.5</v>
      </c>
      <c r="D117">
        <v>-3.08</v>
      </c>
      <c r="E117">
        <v>-0.66405976818734591</v>
      </c>
      <c r="F117">
        <v>3566814.8</v>
      </c>
      <c r="G117">
        <v>182690567.5</v>
      </c>
      <c r="H117">
        <v>15</v>
      </c>
    </row>
    <row r="118" spans="1:8">
      <c r="A118">
        <v>33</v>
      </c>
      <c r="B118">
        <v>2015</v>
      </c>
      <c r="C118">
        <v>112.3</v>
      </c>
      <c r="D118">
        <v>-3.38</v>
      </c>
      <c r="E118">
        <v>-0.58813875784722458</v>
      </c>
      <c r="F118">
        <v>539110.6</v>
      </c>
      <c r="G118">
        <v>25757820.5</v>
      </c>
      <c r="H118">
        <v>16.18</v>
      </c>
    </row>
    <row r="119" spans="1:8">
      <c r="A119">
        <v>34</v>
      </c>
      <c r="B119">
        <v>2015</v>
      </c>
      <c r="C119">
        <v>84.8</v>
      </c>
      <c r="D119">
        <v>2.84</v>
      </c>
      <c r="E119">
        <v>1.143742725712549</v>
      </c>
      <c r="F119">
        <v>12184217.1</v>
      </c>
      <c r="G119">
        <v>878432161.39999998</v>
      </c>
      <c r="H119">
        <v>20.59</v>
      </c>
    </row>
    <row r="120" spans="1:8">
      <c r="A120">
        <v>35</v>
      </c>
      <c r="B120">
        <v>2015</v>
      </c>
      <c r="C120">
        <v>86</v>
      </c>
      <c r="D120">
        <v>0.97099999999999997</v>
      </c>
      <c r="E120">
        <v>1.7821762548326339</v>
      </c>
      <c r="F120">
        <v>390972.9</v>
      </c>
      <c r="G120">
        <v>8364558.2999999998</v>
      </c>
      <c r="H120">
        <v>10.82</v>
      </c>
    </row>
    <row r="121" spans="1:8">
      <c r="A121">
        <v>36</v>
      </c>
      <c r="B121">
        <v>2015</v>
      </c>
      <c r="C121">
        <v>77.099999999999994</v>
      </c>
      <c r="D121">
        <v>0.97799999999999998</v>
      </c>
      <c r="E121">
        <v>3.852525127084069</v>
      </c>
      <c r="F121">
        <v>653359.4</v>
      </c>
      <c r="G121">
        <v>27868873.600000001</v>
      </c>
      <c r="H121">
        <v>14.37</v>
      </c>
    </row>
    <row r="122" spans="1:8">
      <c r="A122">
        <v>37</v>
      </c>
      <c r="B122">
        <v>2015</v>
      </c>
      <c r="C122">
        <v>105.8</v>
      </c>
      <c r="D122">
        <v>1.4</v>
      </c>
      <c r="E122">
        <v>0.91633173543298063</v>
      </c>
      <c r="F122">
        <v>4753241.5999999996</v>
      </c>
      <c r="G122">
        <v>171808736.09999999</v>
      </c>
      <c r="H122">
        <v>23.79</v>
      </c>
    </row>
    <row r="123" spans="1:8">
      <c r="A123">
        <v>38</v>
      </c>
      <c r="B123">
        <v>2015</v>
      </c>
      <c r="C123">
        <v>96.3</v>
      </c>
      <c r="D123">
        <v>2.1</v>
      </c>
      <c r="E123">
        <v>2.3481502319637371</v>
      </c>
      <c r="F123">
        <v>412365.8</v>
      </c>
      <c r="G123">
        <v>81040202.599999994</v>
      </c>
      <c r="H123">
        <v>24.52</v>
      </c>
    </row>
    <row r="124" spans="1:8">
      <c r="A124">
        <v>39</v>
      </c>
      <c r="B124">
        <v>2015</v>
      </c>
      <c r="C124">
        <v>69.2</v>
      </c>
      <c r="D124">
        <v>0.86799999999999999</v>
      </c>
      <c r="E124">
        <v>1.6604237462613711</v>
      </c>
      <c r="F124">
        <v>1650358.8</v>
      </c>
      <c r="G124">
        <v>23250840.5</v>
      </c>
      <c r="H124">
        <v>18.940000000000001</v>
      </c>
    </row>
    <row r="125" spans="1:8">
      <c r="A125">
        <v>40</v>
      </c>
      <c r="B125">
        <v>2015</v>
      </c>
      <c r="C125">
        <v>95</v>
      </c>
      <c r="D125">
        <v>1.76</v>
      </c>
      <c r="E125">
        <v>1.3357803732417732</v>
      </c>
      <c r="F125">
        <v>275896.8</v>
      </c>
      <c r="G125">
        <v>20019656.300000001</v>
      </c>
      <c r="H125">
        <v>18.82</v>
      </c>
    </row>
    <row r="126" spans="1:8">
      <c r="A126">
        <v>41</v>
      </c>
      <c r="B126">
        <v>2015</v>
      </c>
      <c r="C126">
        <v>87.5</v>
      </c>
      <c r="D126">
        <v>1.72</v>
      </c>
      <c r="E126">
        <v>1.6512995262715016</v>
      </c>
      <c r="F126">
        <v>78656.399999999994</v>
      </c>
      <c r="G126">
        <v>3417906.8</v>
      </c>
      <c r="H126">
        <v>15.7</v>
      </c>
    </row>
    <row r="127" spans="1:8">
      <c r="A127">
        <v>42</v>
      </c>
      <c r="B127">
        <v>2015</v>
      </c>
      <c r="C127">
        <v>76.8</v>
      </c>
      <c r="D127">
        <v>-4.0599999999999996</v>
      </c>
      <c r="E127">
        <v>-1.106625718428798</v>
      </c>
      <c r="F127">
        <v>245744.6</v>
      </c>
      <c r="G127">
        <v>5967225.7000000002</v>
      </c>
      <c r="H127">
        <v>8.02</v>
      </c>
    </row>
    <row r="128" spans="1:8">
      <c r="A128">
        <v>1</v>
      </c>
      <c r="B128">
        <v>2016</v>
      </c>
      <c r="C128">
        <v>78.3</v>
      </c>
      <c r="D128">
        <v>1.1100000000000001</v>
      </c>
      <c r="E128">
        <v>1.9600530639954559</v>
      </c>
      <c r="F128">
        <v>81768</v>
      </c>
      <c r="G128">
        <v>7121172.2999999998</v>
      </c>
      <c r="H128">
        <v>25.15</v>
      </c>
    </row>
    <row r="129" spans="1:8">
      <c r="A129">
        <v>2</v>
      </c>
      <c r="B129">
        <v>2016</v>
      </c>
      <c r="C129">
        <v>82.8</v>
      </c>
      <c r="D129">
        <v>1.2</v>
      </c>
      <c r="E129">
        <v>1.6432456332657583</v>
      </c>
      <c r="F129">
        <v>31570</v>
      </c>
      <c r="G129">
        <v>4235924.4000000004</v>
      </c>
      <c r="H129">
        <v>34.93</v>
      </c>
    </row>
    <row r="130" spans="1:8">
      <c r="A130">
        <v>3</v>
      </c>
      <c r="B130">
        <v>2016</v>
      </c>
      <c r="C130">
        <v>92.7</v>
      </c>
      <c r="D130">
        <v>1.43</v>
      </c>
      <c r="E130">
        <v>1.2330688501442244</v>
      </c>
      <c r="F130">
        <v>3624571.5</v>
      </c>
      <c r="G130">
        <v>199175024.69999999</v>
      </c>
      <c r="H130">
        <v>20.49</v>
      </c>
    </row>
    <row r="131" spans="1:8">
      <c r="A131">
        <v>4</v>
      </c>
      <c r="B131">
        <v>2016</v>
      </c>
      <c r="C131">
        <v>83.1</v>
      </c>
      <c r="D131">
        <v>5.8000000000000003E-2</v>
      </c>
      <c r="E131">
        <v>24.429705259102292</v>
      </c>
      <c r="F131">
        <v>102923</v>
      </c>
      <c r="G131">
        <v>4059949.4</v>
      </c>
      <c r="H131">
        <v>17.170000000000002</v>
      </c>
    </row>
    <row r="132" spans="1:8">
      <c r="A132">
        <v>5</v>
      </c>
      <c r="B132">
        <v>2016</v>
      </c>
      <c r="C132">
        <v>84.9</v>
      </c>
      <c r="D132">
        <v>0.28199999999999997</v>
      </c>
      <c r="E132">
        <v>8.1888133824730804</v>
      </c>
      <c r="F132">
        <v>498786.9</v>
      </c>
      <c r="G132">
        <v>26219934.300000001</v>
      </c>
      <c r="H132">
        <v>19.920000000000002</v>
      </c>
    </row>
    <row r="133" spans="1:8">
      <c r="A133">
        <v>6</v>
      </c>
      <c r="B133">
        <v>2016</v>
      </c>
      <c r="C133">
        <v>75.7</v>
      </c>
      <c r="D133">
        <v>-0.59099999999999997</v>
      </c>
      <c r="E133">
        <v>-1.6073799520188878</v>
      </c>
      <c r="F133">
        <v>77658.3</v>
      </c>
      <c r="G133">
        <v>774779</v>
      </c>
      <c r="H133">
        <v>22.24</v>
      </c>
    </row>
    <row r="134" spans="1:8">
      <c r="A134">
        <v>7</v>
      </c>
      <c r="B134">
        <v>2016</v>
      </c>
      <c r="C134">
        <v>84.3</v>
      </c>
      <c r="D134">
        <v>0.81299999999999994</v>
      </c>
      <c r="E134">
        <v>2.257586050386895</v>
      </c>
      <c r="F134">
        <v>2697199.6</v>
      </c>
      <c r="G134">
        <v>105405987</v>
      </c>
      <c r="H134">
        <v>16.72</v>
      </c>
    </row>
    <row r="135" spans="1:8">
      <c r="A135">
        <v>8</v>
      </c>
      <c r="B135">
        <v>2016</v>
      </c>
      <c r="C135">
        <v>26.2</v>
      </c>
      <c r="D135">
        <v>0.36899999999999999</v>
      </c>
      <c r="E135">
        <v>3.8065056766502949</v>
      </c>
      <c r="F135">
        <v>210847</v>
      </c>
      <c r="G135">
        <v>14207412</v>
      </c>
      <c r="H135">
        <v>21.15</v>
      </c>
    </row>
    <row r="136" spans="1:8">
      <c r="A136">
        <v>9</v>
      </c>
      <c r="B136">
        <v>2016</v>
      </c>
      <c r="C136">
        <v>78.3</v>
      </c>
      <c r="D136">
        <v>3.19</v>
      </c>
      <c r="E136">
        <v>0.86382272941178839</v>
      </c>
      <c r="F136">
        <v>5451446.2000000002</v>
      </c>
      <c r="G136">
        <v>676738656.89999998</v>
      </c>
      <c r="H136">
        <v>22.9</v>
      </c>
    </row>
    <row r="137" spans="1:8">
      <c r="A137">
        <v>10</v>
      </c>
      <c r="B137">
        <v>2016</v>
      </c>
      <c r="C137">
        <v>84.3</v>
      </c>
      <c r="D137">
        <v>5.7000000000000002E-2</v>
      </c>
      <c r="E137">
        <v>6.9894407641262593</v>
      </c>
      <c r="F137">
        <v>194880</v>
      </c>
      <c r="G137">
        <v>12257389.300000001</v>
      </c>
      <c r="H137">
        <v>20.79</v>
      </c>
    </row>
    <row r="138" spans="1:8">
      <c r="A138">
        <v>11</v>
      </c>
      <c r="B138">
        <v>2016</v>
      </c>
      <c r="C138">
        <v>93.6</v>
      </c>
      <c r="D138">
        <v>1.22</v>
      </c>
      <c r="E138">
        <v>1.9571163228308355</v>
      </c>
      <c r="F138">
        <v>6894088</v>
      </c>
      <c r="G138">
        <v>241571693.69999999</v>
      </c>
      <c r="H138">
        <v>17.86</v>
      </c>
    </row>
    <row r="139" spans="1:8">
      <c r="A139">
        <v>12</v>
      </c>
      <c r="B139">
        <v>2016</v>
      </c>
      <c r="C139">
        <v>111.7</v>
      </c>
      <c r="D139">
        <v>1.91</v>
      </c>
      <c r="E139">
        <v>1.5730759291694112</v>
      </c>
      <c r="F139">
        <v>3303104.5</v>
      </c>
      <c r="G139">
        <v>174436496.19999999</v>
      </c>
      <c r="H139">
        <v>22.3</v>
      </c>
    </row>
    <row r="140" spans="1:8">
      <c r="A140">
        <v>13</v>
      </c>
      <c r="B140">
        <v>2016</v>
      </c>
      <c r="C140">
        <v>82.4</v>
      </c>
      <c r="D140">
        <v>0.52200000000000002</v>
      </c>
      <c r="E140">
        <v>3.6666487698952444</v>
      </c>
      <c r="F140">
        <v>18806.7</v>
      </c>
      <c r="G140">
        <v>2311228.7000000002</v>
      </c>
      <c r="H140">
        <v>28.38</v>
      </c>
    </row>
    <row r="141" spans="1:8">
      <c r="A141">
        <v>14</v>
      </c>
      <c r="B141">
        <v>2016</v>
      </c>
      <c r="C141">
        <v>84.1</v>
      </c>
      <c r="D141">
        <v>0.504</v>
      </c>
      <c r="E141">
        <v>8.0915613868744085</v>
      </c>
      <c r="F141">
        <v>39558.1</v>
      </c>
      <c r="G141">
        <v>2058462.8</v>
      </c>
      <c r="H141">
        <v>21.73</v>
      </c>
    </row>
    <row r="142" spans="1:8">
      <c r="A142">
        <v>15</v>
      </c>
      <c r="B142">
        <v>2016</v>
      </c>
      <c r="C142">
        <v>73.599999999999994</v>
      </c>
      <c r="D142">
        <v>0.29399999999999998</v>
      </c>
      <c r="E142">
        <v>8.767951318458417</v>
      </c>
      <c r="F142">
        <v>43154</v>
      </c>
      <c r="G142">
        <v>2359088.7000000002</v>
      </c>
      <c r="H142">
        <v>30.36</v>
      </c>
    </row>
    <row r="143" spans="1:8">
      <c r="A143">
        <v>16</v>
      </c>
      <c r="B143">
        <v>2016</v>
      </c>
      <c r="C143">
        <v>85.7</v>
      </c>
      <c r="D143">
        <v>1.72</v>
      </c>
      <c r="E143">
        <v>1.4976054632289071</v>
      </c>
      <c r="F143">
        <v>26474455.199999999</v>
      </c>
      <c r="G143">
        <v>1038705861.5</v>
      </c>
      <c r="H143">
        <v>25</v>
      </c>
    </row>
    <row r="144" spans="1:8">
      <c r="A144">
        <v>17</v>
      </c>
      <c r="B144">
        <v>2016</v>
      </c>
      <c r="C144">
        <v>97.1</v>
      </c>
      <c r="D144">
        <v>1.19</v>
      </c>
      <c r="E144">
        <v>1.9255000583206063</v>
      </c>
      <c r="F144">
        <v>38163.800000000003</v>
      </c>
      <c r="G144">
        <v>5481518.2000000002</v>
      </c>
      <c r="H144">
        <v>24.32</v>
      </c>
    </row>
    <row r="145" spans="1:8">
      <c r="A145">
        <v>18</v>
      </c>
      <c r="B145">
        <v>2016</v>
      </c>
      <c r="C145">
        <v>90.4</v>
      </c>
      <c r="D145">
        <v>1.42</v>
      </c>
      <c r="E145">
        <v>0.94482433603037697</v>
      </c>
      <c r="F145">
        <v>995443.9</v>
      </c>
      <c r="G145">
        <v>60839093.600000001</v>
      </c>
      <c r="H145">
        <v>14.31</v>
      </c>
    </row>
    <row r="146" spans="1:8">
      <c r="A146">
        <v>19</v>
      </c>
      <c r="B146">
        <v>2016</v>
      </c>
      <c r="C146">
        <v>93.7</v>
      </c>
      <c r="D146">
        <v>1.27</v>
      </c>
      <c r="E146">
        <v>1.4845657779932884</v>
      </c>
      <c r="F146">
        <v>3834175.5</v>
      </c>
      <c r="G146">
        <v>166678878.30000001</v>
      </c>
      <c r="H146">
        <v>16.98</v>
      </c>
    </row>
    <row r="147" spans="1:8">
      <c r="A147">
        <v>20</v>
      </c>
      <c r="B147">
        <v>2016</v>
      </c>
      <c r="C147">
        <v>54</v>
      </c>
      <c r="D147">
        <v>1.47</v>
      </c>
      <c r="E147">
        <v>2.1304955908785117</v>
      </c>
      <c r="F147">
        <v>955632</v>
      </c>
      <c r="G147">
        <v>70531672</v>
      </c>
      <c r="H147">
        <v>26.21</v>
      </c>
    </row>
    <row r="148" spans="1:8">
      <c r="A148">
        <v>21</v>
      </c>
      <c r="B148">
        <v>2016</v>
      </c>
      <c r="C148">
        <v>18.7</v>
      </c>
      <c r="D148">
        <v>2.64</v>
      </c>
      <c r="E148">
        <v>0.81881188516543635</v>
      </c>
      <c r="F148">
        <v>225469.4</v>
      </c>
      <c r="G148">
        <v>10587949.300000001</v>
      </c>
      <c r="H148">
        <v>35.25</v>
      </c>
    </row>
    <row r="149" spans="1:8">
      <c r="A149">
        <v>22</v>
      </c>
      <c r="B149">
        <v>2016</v>
      </c>
      <c r="C149">
        <v>50.1</v>
      </c>
      <c r="D149">
        <v>0.42</v>
      </c>
      <c r="E149">
        <v>3.8272051124950557</v>
      </c>
      <c r="F149">
        <v>23823.1</v>
      </c>
      <c r="G149">
        <v>2212094.9</v>
      </c>
      <c r="H149">
        <v>19.54</v>
      </c>
    </row>
    <row r="150" spans="1:8">
      <c r="A150">
        <v>23</v>
      </c>
      <c r="B150">
        <v>2016</v>
      </c>
      <c r="C150">
        <v>74</v>
      </c>
      <c r="D150">
        <v>-0.58299999999999996</v>
      </c>
      <c r="E150">
        <v>-5.5122099125364432</v>
      </c>
      <c r="F150">
        <v>221290</v>
      </c>
      <c r="G150">
        <v>13057547.1</v>
      </c>
      <c r="H150">
        <v>19.54</v>
      </c>
    </row>
    <row r="151" spans="1:8">
      <c r="A151">
        <v>24</v>
      </c>
      <c r="B151">
        <v>2016</v>
      </c>
      <c r="C151">
        <v>52.5</v>
      </c>
      <c r="D151">
        <v>0.36199999999999999</v>
      </c>
      <c r="E151">
        <v>7.8922930117350871</v>
      </c>
      <c r="F151">
        <v>0</v>
      </c>
      <c r="G151">
        <v>8992242.6999999993</v>
      </c>
      <c r="H151">
        <v>26.2</v>
      </c>
    </row>
    <row r="152" spans="1:8">
      <c r="A152">
        <v>25</v>
      </c>
      <c r="B152">
        <v>2016</v>
      </c>
      <c r="C152">
        <v>86.4</v>
      </c>
      <c r="D152">
        <v>2.2400000000000002</v>
      </c>
      <c r="E152">
        <v>1.1995939152610942</v>
      </c>
      <c r="F152">
        <v>11644273.4</v>
      </c>
      <c r="G152">
        <v>603031794.39999998</v>
      </c>
      <c r="H152">
        <v>19.5</v>
      </c>
    </row>
    <row r="153" spans="1:8">
      <c r="A153">
        <v>26</v>
      </c>
      <c r="B153">
        <v>2016</v>
      </c>
      <c r="C153">
        <v>81.8</v>
      </c>
      <c r="D153">
        <v>-0.99399999999999999</v>
      </c>
      <c r="E153">
        <v>-4.9393369003154071</v>
      </c>
      <c r="F153">
        <v>282370.90000000002</v>
      </c>
      <c r="G153">
        <v>7705781.2999999998</v>
      </c>
      <c r="H153">
        <v>20.57</v>
      </c>
    </row>
    <row r="154" spans="1:8">
      <c r="A154">
        <v>27</v>
      </c>
      <c r="B154">
        <v>2016</v>
      </c>
      <c r="C154">
        <v>86.9</v>
      </c>
      <c r="D154">
        <v>1.5</v>
      </c>
      <c r="E154">
        <v>1.1864891757339164</v>
      </c>
      <c r="F154">
        <v>1748931.7</v>
      </c>
      <c r="G154">
        <v>138196321.40000001</v>
      </c>
      <c r="H154">
        <v>17.239999999999998</v>
      </c>
    </row>
    <row r="155" spans="1:8">
      <c r="A155">
        <v>28</v>
      </c>
      <c r="B155">
        <v>2016</v>
      </c>
      <c r="C155">
        <v>71.8</v>
      </c>
      <c r="D155">
        <v>-1.21</v>
      </c>
      <c r="E155">
        <v>-1.1368823304058462</v>
      </c>
      <c r="F155">
        <v>395552</v>
      </c>
      <c r="G155">
        <v>4306072.9000000004</v>
      </c>
      <c r="H155">
        <v>33.909999999999997</v>
      </c>
    </row>
    <row r="156" spans="1:8">
      <c r="A156">
        <v>29</v>
      </c>
      <c r="B156">
        <v>2016</v>
      </c>
      <c r="C156">
        <v>646.20000000000005</v>
      </c>
      <c r="D156">
        <v>-11.1</v>
      </c>
      <c r="E156">
        <v>-0.30771517384145797</v>
      </c>
      <c r="F156">
        <v>143456</v>
      </c>
      <c r="G156">
        <v>8757962.4000000004</v>
      </c>
      <c r="H156">
        <v>18.170000000000002</v>
      </c>
    </row>
    <row r="157" spans="1:8">
      <c r="A157">
        <v>30</v>
      </c>
      <c r="B157">
        <v>2016</v>
      </c>
      <c r="C157">
        <v>84.2</v>
      </c>
      <c r="D157">
        <v>0.98299999999999998</v>
      </c>
      <c r="E157">
        <v>3.226066195666264</v>
      </c>
      <c r="F157">
        <v>2056077.7</v>
      </c>
      <c r="G157">
        <v>102318442.5</v>
      </c>
      <c r="H157">
        <v>18.43</v>
      </c>
    </row>
    <row r="158" spans="1:8">
      <c r="A158">
        <v>31</v>
      </c>
      <c r="B158">
        <v>2016</v>
      </c>
      <c r="C158">
        <v>84.9</v>
      </c>
      <c r="D158">
        <v>2.3199999999999998</v>
      </c>
      <c r="E158">
        <v>1.1407458417828882</v>
      </c>
      <c r="F158">
        <v>1414450.8</v>
      </c>
      <c r="G158">
        <v>43032943.899999999</v>
      </c>
      <c r="H158">
        <v>23.88</v>
      </c>
    </row>
    <row r="159" spans="1:8">
      <c r="A159">
        <v>32</v>
      </c>
      <c r="B159">
        <v>2016</v>
      </c>
      <c r="C159">
        <v>72.599999999999994</v>
      </c>
      <c r="D159">
        <v>-2.82</v>
      </c>
      <c r="E159">
        <v>-0.73881065293646309</v>
      </c>
      <c r="F159">
        <v>9611601.5999999996</v>
      </c>
      <c r="G159">
        <v>165527488.5</v>
      </c>
      <c r="H159">
        <v>15.6</v>
      </c>
    </row>
    <row r="160" spans="1:8">
      <c r="A160">
        <v>33</v>
      </c>
      <c r="B160">
        <v>2016</v>
      </c>
      <c r="C160">
        <v>90.6</v>
      </c>
      <c r="D160">
        <v>-3.37</v>
      </c>
      <c r="E160">
        <v>-0.55986608618311884</v>
      </c>
      <c r="F160">
        <v>1253745.8</v>
      </c>
      <c r="G160">
        <v>24372698.5</v>
      </c>
      <c r="H160">
        <v>16.46</v>
      </c>
    </row>
    <row r="161" spans="1:8">
      <c r="A161">
        <v>34</v>
      </c>
      <c r="B161">
        <v>2016</v>
      </c>
      <c r="C161">
        <v>86.3</v>
      </c>
      <c r="D161">
        <v>2.82</v>
      </c>
      <c r="E161">
        <v>1.1585866597553027</v>
      </c>
      <c r="F161">
        <v>13857780</v>
      </c>
      <c r="G161">
        <v>1003644283.5</v>
      </c>
      <c r="H161">
        <v>22.91</v>
      </c>
    </row>
    <row r="162" spans="1:8">
      <c r="A162">
        <v>35</v>
      </c>
      <c r="B162">
        <v>2016</v>
      </c>
      <c r="C162">
        <v>86</v>
      </c>
      <c r="D162">
        <v>1</v>
      </c>
      <c r="E162">
        <v>1.4979319149845216</v>
      </c>
      <c r="F162">
        <v>522285</v>
      </c>
      <c r="G162">
        <v>11377959.1</v>
      </c>
      <c r="H162">
        <v>10.75</v>
      </c>
    </row>
    <row r="163" spans="1:8">
      <c r="A163">
        <v>36</v>
      </c>
      <c r="B163">
        <v>2016</v>
      </c>
      <c r="C163">
        <v>75</v>
      </c>
      <c r="D163">
        <v>0.80900000000000005</v>
      </c>
      <c r="E163">
        <v>4.7156249223559952</v>
      </c>
      <c r="F163">
        <v>405152.9</v>
      </c>
      <c r="G163">
        <v>31192621.600000001</v>
      </c>
      <c r="H163">
        <v>16.7</v>
      </c>
    </row>
    <row r="164" spans="1:8">
      <c r="A164">
        <v>37</v>
      </c>
      <c r="B164">
        <v>2016</v>
      </c>
      <c r="C164">
        <v>99.2</v>
      </c>
      <c r="D164">
        <v>1.27</v>
      </c>
      <c r="E164">
        <v>0.97392045087892587</v>
      </c>
      <c r="F164">
        <v>4676243.3</v>
      </c>
      <c r="G164">
        <v>214168448.59999999</v>
      </c>
      <c r="H164">
        <v>25.03</v>
      </c>
    </row>
    <row r="165" spans="1:8">
      <c r="A165">
        <v>38</v>
      </c>
      <c r="B165">
        <v>2016</v>
      </c>
      <c r="C165">
        <v>93.4</v>
      </c>
      <c r="D165">
        <v>2.11</v>
      </c>
      <c r="E165">
        <v>2.4002559598520956</v>
      </c>
      <c r="F165">
        <v>502002.9</v>
      </c>
      <c r="G165">
        <v>91371374</v>
      </c>
      <c r="H165">
        <v>25.03</v>
      </c>
    </row>
    <row r="166" spans="1:8">
      <c r="A166">
        <v>39</v>
      </c>
      <c r="B166">
        <v>2016</v>
      </c>
      <c r="C166">
        <v>67.599999999999994</v>
      </c>
      <c r="D166">
        <v>1.03</v>
      </c>
      <c r="E166">
        <v>1.4553333388609035</v>
      </c>
      <c r="F166">
        <v>1809609</v>
      </c>
      <c r="G166">
        <v>25999977.600000001</v>
      </c>
      <c r="H166">
        <v>25.4</v>
      </c>
    </row>
    <row r="167" spans="1:8">
      <c r="A167">
        <v>40</v>
      </c>
      <c r="B167">
        <v>2016</v>
      </c>
      <c r="C167">
        <v>103.3</v>
      </c>
      <c r="D167">
        <v>1.65</v>
      </c>
      <c r="E167">
        <v>1.3805337675409157</v>
      </c>
      <c r="F167">
        <v>251157</v>
      </c>
      <c r="G167">
        <v>22630630.800000001</v>
      </c>
      <c r="H167">
        <v>17.190000000000001</v>
      </c>
    </row>
    <row r="168" spans="1:8">
      <c r="A168">
        <v>41</v>
      </c>
      <c r="B168">
        <v>2016</v>
      </c>
      <c r="C168">
        <v>94.4</v>
      </c>
      <c r="D168">
        <v>0.316</v>
      </c>
      <c r="E168">
        <v>9.6347963991336556</v>
      </c>
      <c r="F168">
        <v>120402.2</v>
      </c>
      <c r="G168">
        <v>4134763.6</v>
      </c>
      <c r="H168">
        <v>21.38</v>
      </c>
    </row>
    <row r="169" spans="1:8">
      <c r="A169">
        <v>42</v>
      </c>
      <c r="B169">
        <v>2016</v>
      </c>
      <c r="C169">
        <v>73.7</v>
      </c>
      <c r="D169">
        <v>-3.09</v>
      </c>
      <c r="E169">
        <v>-1.3387564552918163</v>
      </c>
      <c r="F169">
        <v>186498</v>
      </c>
      <c r="G169">
        <v>5251397.2</v>
      </c>
      <c r="H169">
        <v>13.22</v>
      </c>
    </row>
    <row r="170" spans="1:8">
      <c r="A170">
        <v>1</v>
      </c>
      <c r="B170">
        <v>2017</v>
      </c>
      <c r="C170">
        <v>81.3</v>
      </c>
      <c r="D170">
        <v>1.27</v>
      </c>
      <c r="E170">
        <v>1.8350179773480508</v>
      </c>
      <c r="F170">
        <v>46889.332000000002</v>
      </c>
      <c r="G170">
        <v>7014670.4000000004</v>
      </c>
      <c r="H170">
        <v>25.67</v>
      </c>
    </row>
    <row r="171" spans="1:8">
      <c r="A171">
        <v>2</v>
      </c>
      <c r="B171">
        <v>2017</v>
      </c>
      <c r="C171">
        <v>85</v>
      </c>
      <c r="D171">
        <v>1.1599999999999999</v>
      </c>
      <c r="E171">
        <v>1.8053155227651778</v>
      </c>
      <c r="F171">
        <v>23462</v>
      </c>
      <c r="G171">
        <v>4581927.5</v>
      </c>
      <c r="H171">
        <v>30.1</v>
      </c>
    </row>
    <row r="172" spans="1:8">
      <c r="A172">
        <v>3</v>
      </c>
      <c r="B172">
        <v>2017</v>
      </c>
      <c r="C172">
        <v>95.2</v>
      </c>
      <c r="D172">
        <v>0.97299999999999998</v>
      </c>
      <c r="E172">
        <v>1.610563593726265</v>
      </c>
      <c r="F172">
        <v>3802681.2</v>
      </c>
      <c r="G172">
        <v>213541585.19999999</v>
      </c>
      <c r="H172">
        <v>21.99</v>
      </c>
    </row>
    <row r="173" spans="1:8">
      <c r="A173">
        <v>4</v>
      </c>
      <c r="B173">
        <v>2017</v>
      </c>
      <c r="C173">
        <v>83.6</v>
      </c>
      <c r="D173">
        <v>-0.20899999999999999</v>
      </c>
      <c r="E173">
        <v>-18.33664435032108</v>
      </c>
      <c r="F173">
        <v>151162.79999999999</v>
      </c>
      <c r="G173">
        <v>3892512.1</v>
      </c>
      <c r="H173">
        <v>18.64</v>
      </c>
    </row>
    <row r="174" spans="1:8">
      <c r="A174">
        <v>5</v>
      </c>
      <c r="B174">
        <v>2017</v>
      </c>
      <c r="C174">
        <v>80.3</v>
      </c>
      <c r="D174">
        <v>0.252</v>
      </c>
      <c r="E174">
        <v>10.101926387361051</v>
      </c>
      <c r="F174">
        <v>1127428.8999999999</v>
      </c>
      <c r="G174">
        <v>27726980.5</v>
      </c>
      <c r="H174">
        <v>17.440000000000001</v>
      </c>
    </row>
    <row r="175" spans="1:8">
      <c r="A175">
        <v>6</v>
      </c>
      <c r="B175">
        <v>2017</v>
      </c>
      <c r="C175">
        <v>68</v>
      </c>
      <c r="D175">
        <v>-1.1000000000000001</v>
      </c>
      <c r="E175">
        <v>-4.439283958708832</v>
      </c>
      <c r="F175">
        <v>19948.565999999999</v>
      </c>
      <c r="G175">
        <v>837153.2</v>
      </c>
      <c r="H175">
        <v>21.04</v>
      </c>
    </row>
    <row r="176" spans="1:8">
      <c r="A176">
        <v>7</v>
      </c>
      <c r="B176">
        <v>2017</v>
      </c>
      <c r="C176">
        <v>78.2</v>
      </c>
      <c r="D176">
        <v>0.128</v>
      </c>
      <c r="E176">
        <v>22.81892481027716</v>
      </c>
      <c r="F176">
        <v>1923000</v>
      </c>
      <c r="G176">
        <v>106442893.40000001</v>
      </c>
      <c r="H176">
        <v>10.52</v>
      </c>
    </row>
    <row r="177" spans="1:8">
      <c r="A177">
        <v>8</v>
      </c>
      <c r="B177">
        <v>2017</v>
      </c>
      <c r="C177">
        <v>22.5</v>
      </c>
      <c r="D177">
        <v>0.56399999999999995</v>
      </c>
      <c r="E177">
        <v>2.6274580968422505</v>
      </c>
      <c r="F177">
        <v>198082.8</v>
      </c>
      <c r="G177">
        <v>16349456.800000001</v>
      </c>
      <c r="H177">
        <v>22.81</v>
      </c>
    </row>
    <row r="178" spans="1:8">
      <c r="A178">
        <v>9</v>
      </c>
      <c r="B178">
        <v>2017</v>
      </c>
      <c r="C178">
        <v>80.599999999999994</v>
      </c>
      <c r="D178">
        <v>3.27</v>
      </c>
      <c r="E178">
        <v>0.86382272941178839</v>
      </c>
      <c r="F178">
        <v>6944909.0999999996</v>
      </c>
      <c r="G178">
        <v>750318926.70000005</v>
      </c>
      <c r="H178">
        <v>23.2</v>
      </c>
    </row>
    <row r="179" spans="1:8">
      <c r="A179">
        <v>10</v>
      </c>
      <c r="B179">
        <v>2017</v>
      </c>
      <c r="C179">
        <v>76.900000000000006</v>
      </c>
      <c r="D179">
        <v>0.35599999999999998</v>
      </c>
      <c r="E179">
        <v>6.8722412830995117</v>
      </c>
      <c r="F179">
        <v>228260</v>
      </c>
      <c r="G179">
        <v>15788722.300000001</v>
      </c>
      <c r="H179">
        <v>16.760000000000002</v>
      </c>
    </row>
    <row r="180" spans="1:8">
      <c r="A180">
        <v>11</v>
      </c>
      <c r="B180">
        <v>2017</v>
      </c>
      <c r="C180">
        <v>92.3</v>
      </c>
      <c r="D180">
        <v>1.17</v>
      </c>
      <c r="E180">
        <v>1.8427817981804004</v>
      </c>
      <c r="F180">
        <v>6827243.2000000002</v>
      </c>
      <c r="G180">
        <v>266305180.80000001</v>
      </c>
      <c r="H180">
        <v>18.23</v>
      </c>
    </row>
    <row r="181" spans="1:8">
      <c r="A181">
        <v>12</v>
      </c>
      <c r="B181">
        <v>2017</v>
      </c>
      <c r="C181">
        <v>115.1</v>
      </c>
      <c r="D181">
        <v>2.17</v>
      </c>
      <c r="E181">
        <v>1.685475871958193</v>
      </c>
      <c r="F181">
        <v>2841183.2</v>
      </c>
      <c r="G181">
        <v>178256915.19999999</v>
      </c>
      <c r="H181">
        <v>23.24</v>
      </c>
    </row>
    <row r="182" spans="1:8">
      <c r="A182">
        <v>13</v>
      </c>
      <c r="B182">
        <v>2017</v>
      </c>
      <c r="C182">
        <v>69.2</v>
      </c>
      <c r="D182">
        <v>0.41599999999999998</v>
      </c>
      <c r="E182">
        <v>5.3855513179655068</v>
      </c>
      <c r="F182">
        <v>35520.1</v>
      </c>
      <c r="G182">
        <v>2535108.1</v>
      </c>
      <c r="H182">
        <v>27.73</v>
      </c>
    </row>
    <row r="183" spans="1:8">
      <c r="A183">
        <v>14</v>
      </c>
      <c r="B183">
        <v>2017</v>
      </c>
      <c r="C183">
        <v>89.2</v>
      </c>
      <c r="D183">
        <v>0.45900000000000002</v>
      </c>
      <c r="E183">
        <v>6.9023956969461056</v>
      </c>
      <c r="F183">
        <v>55359.6</v>
      </c>
      <c r="G183">
        <v>2458821.5</v>
      </c>
      <c r="H183">
        <v>19.600000000000001</v>
      </c>
    </row>
    <row r="184" spans="1:8">
      <c r="A184">
        <v>15</v>
      </c>
      <c r="B184">
        <v>2017</v>
      </c>
      <c r="C184">
        <v>75.3</v>
      </c>
      <c r="D184">
        <v>0.66900000000000004</v>
      </c>
      <c r="E184">
        <v>3.5668388002974467</v>
      </c>
      <c r="F184">
        <v>67663.899999999994</v>
      </c>
      <c r="G184">
        <v>3123341.9</v>
      </c>
      <c r="H184">
        <v>66.430000000000007</v>
      </c>
    </row>
    <row r="185" spans="1:8">
      <c r="A185">
        <v>16</v>
      </c>
      <c r="B185">
        <v>2017</v>
      </c>
      <c r="C185">
        <v>88.8</v>
      </c>
      <c r="D185">
        <v>1.98</v>
      </c>
      <c r="E185">
        <v>1.2934655083498081</v>
      </c>
      <c r="F185">
        <v>25269015.899999999</v>
      </c>
      <c r="G185">
        <v>1124699731.3</v>
      </c>
      <c r="H185">
        <v>25.98</v>
      </c>
    </row>
    <row r="186" spans="1:8">
      <c r="A186">
        <v>17</v>
      </c>
      <c r="B186">
        <v>2017</v>
      </c>
      <c r="C186">
        <v>94.2</v>
      </c>
      <c r="D186">
        <v>1.21</v>
      </c>
      <c r="E186">
        <v>1.8904508470647114</v>
      </c>
      <c r="F186">
        <v>68534.7</v>
      </c>
      <c r="G186">
        <v>6054839.2999999998</v>
      </c>
      <c r="H186">
        <v>21.59</v>
      </c>
    </row>
    <row r="187" spans="1:8">
      <c r="A187">
        <v>18</v>
      </c>
      <c r="B187">
        <v>2017</v>
      </c>
      <c r="C187">
        <v>88.4</v>
      </c>
      <c r="D187">
        <v>0.996</v>
      </c>
      <c r="E187">
        <v>1.3317723953369112</v>
      </c>
      <c r="F187">
        <v>3185687.8</v>
      </c>
      <c r="G187">
        <v>74745496</v>
      </c>
      <c r="H187">
        <v>15.2</v>
      </c>
    </row>
    <row r="188" spans="1:8">
      <c r="A188">
        <v>19</v>
      </c>
      <c r="B188">
        <v>2017</v>
      </c>
      <c r="C188">
        <v>99</v>
      </c>
      <c r="D188">
        <v>1.1000000000000001</v>
      </c>
      <c r="E188">
        <v>2.0119971902320146</v>
      </c>
      <c r="F188">
        <v>3407268.6</v>
      </c>
      <c r="G188">
        <v>173253319.09999999</v>
      </c>
      <c r="H188">
        <v>17.53</v>
      </c>
    </row>
    <row r="189" spans="1:8">
      <c r="A189">
        <v>20</v>
      </c>
      <c r="B189">
        <v>2017</v>
      </c>
      <c r="C189">
        <v>55.9</v>
      </c>
      <c r="D189">
        <v>1.7</v>
      </c>
      <c r="E189">
        <v>2.0064011275617544</v>
      </c>
      <c r="F189">
        <v>698474.99999999988</v>
      </c>
      <c r="G189">
        <v>82296928.400000006</v>
      </c>
      <c r="H189">
        <v>24.11</v>
      </c>
    </row>
    <row r="190" spans="1:8">
      <c r="A190">
        <v>21</v>
      </c>
      <c r="B190">
        <v>2017</v>
      </c>
      <c r="C190">
        <v>18.3</v>
      </c>
      <c r="D190">
        <v>2.36</v>
      </c>
      <c r="E190">
        <v>0.96642916478583163</v>
      </c>
      <c r="F190">
        <v>175140.7</v>
      </c>
      <c r="G190">
        <v>11817832.699999999</v>
      </c>
      <c r="H190">
        <v>35.78</v>
      </c>
    </row>
    <row r="191" spans="1:8">
      <c r="A191">
        <v>22</v>
      </c>
      <c r="B191">
        <v>2017</v>
      </c>
      <c r="C191">
        <v>41.9</v>
      </c>
      <c r="D191">
        <v>0.25900000000000001</v>
      </c>
      <c r="E191">
        <v>5.8004751668740813</v>
      </c>
      <c r="F191">
        <v>9737.7000000000007</v>
      </c>
      <c r="G191">
        <v>2494409.5</v>
      </c>
      <c r="H191">
        <v>12.58</v>
      </c>
    </row>
    <row r="192" spans="1:8">
      <c r="A192">
        <v>23</v>
      </c>
      <c r="B192">
        <v>2017</v>
      </c>
      <c r="C192">
        <v>73.5</v>
      </c>
      <c r="D192">
        <v>-5.77</v>
      </c>
      <c r="E192">
        <v>-0.60549665055539514</v>
      </c>
      <c r="F192">
        <v>514591.5</v>
      </c>
      <c r="G192">
        <v>10706083.4</v>
      </c>
      <c r="H192">
        <v>12.58</v>
      </c>
    </row>
    <row r="193" spans="1:8">
      <c r="A193">
        <v>24</v>
      </c>
      <c r="B193">
        <v>2017</v>
      </c>
      <c r="C193">
        <v>51</v>
      </c>
      <c r="D193">
        <v>0.35</v>
      </c>
      <c r="E193">
        <v>7.3907844296948593</v>
      </c>
      <c r="F193">
        <v>2256</v>
      </c>
      <c r="G193">
        <v>11018470.1</v>
      </c>
      <c r="H193">
        <v>26.18</v>
      </c>
    </row>
    <row r="194" spans="1:8">
      <c r="A194">
        <v>25</v>
      </c>
      <c r="B194">
        <v>2017</v>
      </c>
      <c r="C194">
        <v>83.8</v>
      </c>
      <c r="D194">
        <v>2.1</v>
      </c>
      <c r="E194">
        <v>1.2194969590090565</v>
      </c>
      <c r="F194">
        <v>10097565</v>
      </c>
      <c r="G194">
        <v>709329380.39999998</v>
      </c>
      <c r="H194">
        <v>18.600000000000001</v>
      </c>
    </row>
    <row r="195" spans="1:8">
      <c r="A195">
        <v>26</v>
      </c>
      <c r="B195">
        <v>2017</v>
      </c>
      <c r="C195">
        <v>90.1</v>
      </c>
      <c r="D195">
        <v>-0.78100000000000003</v>
      </c>
      <c r="E195">
        <v>-6.7954740262723856</v>
      </c>
      <c r="F195">
        <v>384081.2</v>
      </c>
      <c r="G195">
        <v>7581024.0999999996</v>
      </c>
      <c r="H195">
        <v>17.5</v>
      </c>
    </row>
    <row r="196" spans="1:8">
      <c r="A196">
        <v>27</v>
      </c>
      <c r="B196">
        <v>2017</v>
      </c>
      <c r="C196">
        <v>89.7</v>
      </c>
      <c r="D196">
        <v>1.49</v>
      </c>
      <c r="E196">
        <v>1.1685771042676512</v>
      </c>
      <c r="F196">
        <v>1899212.1</v>
      </c>
      <c r="G196">
        <v>153773804.5</v>
      </c>
      <c r="H196">
        <v>16.559999999999999</v>
      </c>
    </row>
    <row r="197" spans="1:8">
      <c r="A197">
        <v>28</v>
      </c>
      <c r="B197">
        <v>2017</v>
      </c>
      <c r="C197">
        <v>64.599999999999994</v>
      </c>
      <c r="D197">
        <v>-2.89</v>
      </c>
      <c r="E197">
        <v>-1.992386875680904</v>
      </c>
      <c r="F197">
        <v>105162</v>
      </c>
      <c r="G197">
        <v>4487324.4000000004</v>
      </c>
      <c r="H197">
        <v>41.65</v>
      </c>
    </row>
    <row r="198" spans="1:8">
      <c r="A198">
        <v>29</v>
      </c>
      <c r="B198">
        <v>2017</v>
      </c>
      <c r="C198">
        <v>1044.5999999999999</v>
      </c>
      <c r="D198">
        <v>-11.1</v>
      </c>
      <c r="E198">
        <v>-0.30771517384145797</v>
      </c>
      <c r="F198">
        <v>818916</v>
      </c>
      <c r="G198">
        <v>8629266.5</v>
      </c>
      <c r="H198">
        <v>11.51</v>
      </c>
    </row>
    <row r="199" spans="1:8">
      <c r="A199">
        <v>30</v>
      </c>
      <c r="B199">
        <v>2017</v>
      </c>
      <c r="C199">
        <v>82.7</v>
      </c>
      <c r="D199">
        <v>1.1200000000000001</v>
      </c>
      <c r="E199">
        <v>2.7569772225976696</v>
      </c>
      <c r="F199">
        <v>2295645.7000000002</v>
      </c>
      <c r="G199">
        <v>114980053.90000001</v>
      </c>
      <c r="H199">
        <v>18.77</v>
      </c>
    </row>
    <row r="200" spans="1:8">
      <c r="A200">
        <v>31</v>
      </c>
      <c r="B200">
        <v>2017</v>
      </c>
      <c r="C200">
        <v>75</v>
      </c>
      <c r="D200">
        <v>2.4500000000000002</v>
      </c>
      <c r="E200">
        <v>1.2148827690081867</v>
      </c>
      <c r="F200">
        <v>1458163.6</v>
      </c>
      <c r="G200">
        <v>51518629.899999999</v>
      </c>
      <c r="H200">
        <v>24.65</v>
      </c>
    </row>
    <row r="201" spans="1:8">
      <c r="A201">
        <v>32</v>
      </c>
      <c r="B201">
        <v>2017</v>
      </c>
      <c r="C201">
        <v>80.5</v>
      </c>
      <c r="D201">
        <v>0.47699999999999998</v>
      </c>
      <c r="E201">
        <v>4.7332596946940333</v>
      </c>
      <c r="F201">
        <v>4507042.5</v>
      </c>
      <c r="G201">
        <v>148328222.90000001</v>
      </c>
      <c r="H201">
        <v>18.100000000000001</v>
      </c>
    </row>
    <row r="202" spans="1:8">
      <c r="A202">
        <v>33</v>
      </c>
      <c r="B202">
        <v>2017</v>
      </c>
      <c r="C202">
        <v>67.900000000000006</v>
      </c>
      <c r="D202">
        <v>-3.22</v>
      </c>
      <c r="E202">
        <v>-0.70808524944229601</v>
      </c>
      <c r="F202">
        <v>259358.7</v>
      </c>
      <c r="G202">
        <v>24635208.600000001</v>
      </c>
      <c r="H202">
        <v>20.3</v>
      </c>
    </row>
    <row r="203" spans="1:8">
      <c r="A203">
        <v>34</v>
      </c>
      <c r="B203">
        <v>2017</v>
      </c>
      <c r="C203">
        <v>85.2</v>
      </c>
      <c r="D203">
        <v>2.73</v>
      </c>
      <c r="E203">
        <v>1.2010522693891066</v>
      </c>
      <c r="F203">
        <v>13719090</v>
      </c>
      <c r="G203">
        <v>1126247324.8</v>
      </c>
      <c r="H203">
        <v>23</v>
      </c>
    </row>
    <row r="204" spans="1:8">
      <c r="A204">
        <v>35</v>
      </c>
      <c r="B204">
        <v>2017</v>
      </c>
      <c r="C204">
        <v>85.3</v>
      </c>
      <c r="D204">
        <v>1.01</v>
      </c>
      <c r="E204">
        <v>1.3319290732162774</v>
      </c>
      <c r="F204">
        <v>1015357</v>
      </c>
      <c r="G204">
        <v>16325230.800000001</v>
      </c>
      <c r="H204">
        <v>10.93</v>
      </c>
    </row>
    <row r="205" spans="1:8">
      <c r="A205">
        <v>36</v>
      </c>
      <c r="B205">
        <v>2017</v>
      </c>
      <c r="C205">
        <v>76.099999999999994</v>
      </c>
      <c r="D205">
        <v>1.04</v>
      </c>
      <c r="E205">
        <v>3.9803145644735443</v>
      </c>
      <c r="F205">
        <v>709620.3</v>
      </c>
      <c r="G205">
        <v>30404047.800000001</v>
      </c>
      <c r="H205">
        <v>18.309999999999999</v>
      </c>
    </row>
    <row r="206" spans="1:8">
      <c r="A206">
        <v>37</v>
      </c>
      <c r="B206">
        <v>2017</v>
      </c>
      <c r="C206">
        <v>99.1</v>
      </c>
      <c r="D206">
        <v>1.27</v>
      </c>
      <c r="E206">
        <v>0.97392045087892587</v>
      </c>
      <c r="F206">
        <v>5288067.8</v>
      </c>
      <c r="G206">
        <v>261365007.69999999</v>
      </c>
      <c r="H206">
        <v>24.64</v>
      </c>
    </row>
    <row r="207" spans="1:8">
      <c r="A207">
        <v>38</v>
      </c>
      <c r="B207">
        <v>2017</v>
      </c>
      <c r="C207">
        <v>95</v>
      </c>
      <c r="D207">
        <v>1.52</v>
      </c>
      <c r="E207">
        <v>2.7953507746339774</v>
      </c>
      <c r="F207">
        <v>589782.4</v>
      </c>
      <c r="G207">
        <v>95489755.299999997</v>
      </c>
      <c r="H207">
        <v>24.64</v>
      </c>
    </row>
    <row r="208" spans="1:8">
      <c r="A208">
        <v>39</v>
      </c>
      <c r="B208">
        <v>2017</v>
      </c>
      <c r="C208">
        <v>68.599999999999994</v>
      </c>
      <c r="D208">
        <v>0.496</v>
      </c>
      <c r="E208">
        <v>1.8423599413408374</v>
      </c>
      <c r="F208">
        <v>1592783.4</v>
      </c>
      <c r="G208">
        <v>28825580.100000001</v>
      </c>
      <c r="H208">
        <v>18.399999999999999</v>
      </c>
    </row>
    <row r="209" spans="1:8">
      <c r="A209">
        <v>40</v>
      </c>
      <c r="B209">
        <v>2017</v>
      </c>
      <c r="C209">
        <v>102</v>
      </c>
      <c r="D209">
        <v>1.77</v>
      </c>
      <c r="E209">
        <v>1.1953337547481424</v>
      </c>
      <c r="F209">
        <v>288627.7</v>
      </c>
      <c r="G209">
        <v>27086477.100000001</v>
      </c>
      <c r="H209">
        <v>24.86</v>
      </c>
    </row>
    <row r="210" spans="1:8">
      <c r="A210">
        <v>41</v>
      </c>
      <c r="B210">
        <v>2017</v>
      </c>
      <c r="C210">
        <v>91.5</v>
      </c>
      <c r="D210">
        <v>0.316</v>
      </c>
      <c r="E210">
        <v>9.6347963991336556</v>
      </c>
      <c r="F210">
        <v>194973.7</v>
      </c>
      <c r="G210">
        <v>5004790.0999999996</v>
      </c>
      <c r="H210">
        <v>18.18</v>
      </c>
    </row>
    <row r="211" spans="1:8">
      <c r="A211">
        <v>42</v>
      </c>
      <c r="B211">
        <v>2017</v>
      </c>
      <c r="C211">
        <v>82.2</v>
      </c>
      <c r="D211">
        <v>-1.18</v>
      </c>
      <c r="E211">
        <v>-3.4737107867790442</v>
      </c>
      <c r="F211">
        <v>274150.7</v>
      </c>
      <c r="G211">
        <v>7658916.4000000004</v>
      </c>
      <c r="H211">
        <v>10.220000000000001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273" workbookViewId="0">
      <selection activeCell="J300" sqref="J300"/>
    </sheetView>
  </sheetViews>
  <sheetFormatPr defaultRowHeight="15.7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A8" sqref="A8"/>
    </sheetView>
  </sheetViews>
  <sheetFormatPr defaultColWidth="11" defaultRowHeight="15.75"/>
  <cols>
    <col min="1" max="1" width="38.375" bestFit="1" customWidth="1"/>
  </cols>
  <sheetData>
    <row r="1" spans="1:1" ht="18">
      <c r="A1" s="16" t="s">
        <v>101</v>
      </c>
    </row>
    <row r="2" spans="1:1">
      <c r="A2" s="15" t="s">
        <v>102</v>
      </c>
    </row>
    <row r="3" spans="1:1">
      <c r="A3" s="15" t="s">
        <v>103</v>
      </c>
    </row>
    <row r="4" spans="1:1">
      <c r="A4" s="15" t="s">
        <v>104</v>
      </c>
    </row>
    <row r="5" spans="1:1">
      <c r="A5" s="15" t="s">
        <v>105</v>
      </c>
    </row>
    <row r="6" spans="1:1">
      <c r="A6" s="15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outlinePr summaryBelow="0" summaryRight="0"/>
    <pageSetUpPr autoPageBreaks="0"/>
  </sheetPr>
  <dimension ref="A6:IU15"/>
  <sheetViews>
    <sheetView workbookViewId="0">
      <selection activeCell="C36" sqref="C36"/>
    </sheetView>
  </sheetViews>
  <sheetFormatPr defaultColWidth="8.875" defaultRowHeight="11.25"/>
  <cols>
    <col min="1" max="1" width="26.875" style="17" customWidth="1"/>
    <col min="2" max="49" width="20.875" style="17" customWidth="1"/>
    <col min="50" max="16384" width="8.875" style="17"/>
  </cols>
  <sheetData>
    <row r="6" spans="1:255" ht="16.5" customHeight="1">
      <c r="A6" s="23" t="s">
        <v>163</v>
      </c>
    </row>
    <row r="8" spans="1:255">
      <c r="A8" s="22" t="s">
        <v>162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</row>
    <row r="9" spans="1:255" s="25" customFormat="1" ht="40.5">
      <c r="A9" s="24" t="s">
        <v>161</v>
      </c>
      <c r="B9" s="24" t="s">
        <v>160</v>
      </c>
      <c r="C9" s="24" t="s">
        <v>159</v>
      </c>
      <c r="D9" s="24" t="s">
        <v>158</v>
      </c>
      <c r="E9" s="24" t="s">
        <v>157</v>
      </c>
      <c r="F9" s="24" t="s">
        <v>156</v>
      </c>
      <c r="G9" s="24" t="s">
        <v>155</v>
      </c>
      <c r="H9" s="24" t="s">
        <v>154</v>
      </c>
      <c r="I9" s="24" t="s">
        <v>153</v>
      </c>
      <c r="J9" s="24" t="s">
        <v>152</v>
      </c>
      <c r="K9" s="24" t="s">
        <v>151</v>
      </c>
      <c r="L9" s="24" t="s">
        <v>150</v>
      </c>
      <c r="M9" s="24" t="s">
        <v>149</v>
      </c>
      <c r="N9" s="24" t="s">
        <v>148</v>
      </c>
      <c r="O9" s="24" t="s">
        <v>147</v>
      </c>
      <c r="P9" s="24" t="s">
        <v>146</v>
      </c>
      <c r="Q9" s="24" t="s">
        <v>145</v>
      </c>
      <c r="R9" s="24" t="s">
        <v>144</v>
      </c>
      <c r="S9" s="24" t="s">
        <v>143</v>
      </c>
      <c r="T9" s="24" t="s">
        <v>142</v>
      </c>
      <c r="U9" s="24" t="s">
        <v>141</v>
      </c>
      <c r="V9" s="24" t="s">
        <v>140</v>
      </c>
      <c r="W9" s="24" t="s">
        <v>139</v>
      </c>
      <c r="X9" s="24" t="s">
        <v>138</v>
      </c>
      <c r="Y9" s="24" t="s">
        <v>137</v>
      </c>
      <c r="Z9" s="24" t="s">
        <v>136</v>
      </c>
      <c r="AA9" s="24" t="s">
        <v>135</v>
      </c>
      <c r="AB9" s="24" t="s">
        <v>134</v>
      </c>
      <c r="AC9" s="24" t="s">
        <v>133</v>
      </c>
      <c r="AD9" s="24" t="s">
        <v>132</v>
      </c>
      <c r="AE9" s="24" t="s">
        <v>131</v>
      </c>
      <c r="AF9" s="24" t="s">
        <v>130</v>
      </c>
      <c r="AG9" s="24" t="s">
        <v>129</v>
      </c>
      <c r="AH9" s="24" t="s">
        <v>128</v>
      </c>
      <c r="AI9" s="24" t="s">
        <v>127</v>
      </c>
      <c r="AJ9" s="24" t="s">
        <v>126</v>
      </c>
      <c r="AK9" s="24" t="s">
        <v>125</v>
      </c>
      <c r="AL9" s="24" t="s">
        <v>124</v>
      </c>
      <c r="AM9" s="24" t="s">
        <v>123</v>
      </c>
      <c r="AN9" s="24" t="s">
        <v>122</v>
      </c>
      <c r="AO9" s="24" t="s">
        <v>121</v>
      </c>
      <c r="AP9" s="24" t="s">
        <v>120</v>
      </c>
      <c r="AQ9" s="24" t="s">
        <v>119</v>
      </c>
      <c r="AR9" s="24" t="s">
        <v>118</v>
      </c>
      <c r="AS9" s="24" t="s">
        <v>117</v>
      </c>
      <c r="AT9" s="24" t="s">
        <v>116</v>
      </c>
      <c r="AU9" s="24" t="s">
        <v>115</v>
      </c>
      <c r="AV9" s="24" t="s">
        <v>114</v>
      </c>
      <c r="AW9" s="24" t="s">
        <v>113</v>
      </c>
    </row>
    <row r="10" spans="1:255">
      <c r="A10" s="19" t="s">
        <v>112</v>
      </c>
      <c r="B10" s="18">
        <v>4267.3999999999996</v>
      </c>
      <c r="C10" s="18">
        <v>3916.6</v>
      </c>
      <c r="D10" s="18">
        <v>4043.5</v>
      </c>
      <c r="E10" s="18">
        <v>3842.7</v>
      </c>
      <c r="F10" s="18">
        <v>3460.1</v>
      </c>
      <c r="G10" s="18">
        <v>3179.5</v>
      </c>
      <c r="H10" s="18">
        <v>5917931350.3999996</v>
      </c>
      <c r="I10" s="18">
        <v>5357041018.8000002</v>
      </c>
      <c r="J10" s="18">
        <v>4795771186.3999996</v>
      </c>
      <c r="K10" s="18">
        <v>4385376889.1000004</v>
      </c>
      <c r="L10" s="18">
        <v>3840808060.9000001</v>
      </c>
      <c r="M10" s="18">
        <v>3336320573.1999998</v>
      </c>
      <c r="N10" s="18">
        <v>502363069.69999999</v>
      </c>
      <c r="O10" s="18">
        <v>457618933.89999998</v>
      </c>
      <c r="P10" s="18">
        <v>485002312</v>
      </c>
      <c r="Q10" s="18">
        <v>412471621.30000001</v>
      </c>
      <c r="R10" s="18">
        <v>316958038.69999999</v>
      </c>
      <c r="S10" s="18">
        <v>310100571.69999999</v>
      </c>
      <c r="T10" s="18">
        <v>39339103.5</v>
      </c>
      <c r="U10" s="18">
        <v>39040294.200000003</v>
      </c>
      <c r="V10" s="18">
        <v>69577328.5</v>
      </c>
      <c r="W10" s="18">
        <v>43212784.799999997</v>
      </c>
      <c r="X10" s="18">
        <v>39684018.299999997</v>
      </c>
      <c r="Y10" s="18">
        <v>43714567.200000003</v>
      </c>
      <c r="Z10" s="18">
        <v>86485440</v>
      </c>
      <c r="AA10" s="18">
        <v>91912112.900000006</v>
      </c>
      <c r="AB10" s="18">
        <v>70054404.200000003</v>
      </c>
      <c r="AC10" s="18">
        <v>59757979.799999997</v>
      </c>
      <c r="AD10" s="18">
        <v>45038290.799999997</v>
      </c>
      <c r="AE10" s="18">
        <v>39708112.899999999</v>
      </c>
      <c r="AF10" s="18">
        <v>188605852.59999999</v>
      </c>
      <c r="AG10" s="18">
        <v>183011998.40000001</v>
      </c>
      <c r="AH10" s="18">
        <v>178859632.09999999</v>
      </c>
      <c r="AI10" s="18">
        <v>176915251.09999999</v>
      </c>
      <c r="AJ10" s="18">
        <v>174287736.59999999</v>
      </c>
      <c r="AK10" s="18">
        <v>170610843.90000001</v>
      </c>
      <c r="AL10" s="18">
        <v>136862589.69999999</v>
      </c>
      <c r="AM10" s="18">
        <v>127935187.7</v>
      </c>
      <c r="AN10" s="18">
        <v>124419898.8</v>
      </c>
      <c r="AO10" s="18">
        <v>116720678.7</v>
      </c>
      <c r="AP10" s="18">
        <v>110557375.8</v>
      </c>
      <c r="AQ10" s="18">
        <v>119684154.5</v>
      </c>
      <c r="AR10" s="18">
        <v>14.3</v>
      </c>
      <c r="AS10" s="18">
        <v>17.8</v>
      </c>
      <c r="AT10" s="18">
        <v>29</v>
      </c>
      <c r="AU10" s="18">
        <v>25.7</v>
      </c>
      <c r="AV10" s="18">
        <v>16</v>
      </c>
      <c r="AW10" s="18">
        <v>17.5</v>
      </c>
    </row>
    <row r="11" spans="1:255">
      <c r="A11" s="19" t="s">
        <v>111</v>
      </c>
      <c r="B11" s="18">
        <v>101.6</v>
      </c>
      <c r="C11" s="18">
        <v>93.3</v>
      </c>
      <c r="D11" s="18">
        <v>96.3</v>
      </c>
      <c r="E11" s="18">
        <v>91.5</v>
      </c>
      <c r="F11" s="18">
        <v>82.4</v>
      </c>
      <c r="G11" s="18">
        <v>77.5</v>
      </c>
      <c r="H11" s="18">
        <v>140903127.40000001</v>
      </c>
      <c r="I11" s="18">
        <v>127548595.7</v>
      </c>
      <c r="J11" s="18">
        <v>114185028.2</v>
      </c>
      <c r="K11" s="18">
        <v>104413735.5</v>
      </c>
      <c r="L11" s="18">
        <v>91447811</v>
      </c>
      <c r="M11" s="18">
        <v>81373672.5</v>
      </c>
      <c r="N11" s="18">
        <v>14775384.4</v>
      </c>
      <c r="O11" s="18">
        <v>12368079.300000001</v>
      </c>
      <c r="P11" s="18">
        <v>12125057.800000001</v>
      </c>
      <c r="Q11" s="18">
        <v>10311790.5</v>
      </c>
      <c r="R11" s="18">
        <v>9904938.6999999993</v>
      </c>
      <c r="S11" s="18">
        <v>10336685.699999999</v>
      </c>
      <c r="T11" s="18">
        <v>1192094</v>
      </c>
      <c r="U11" s="18">
        <v>1115437</v>
      </c>
      <c r="V11" s="18">
        <v>1880468.3</v>
      </c>
      <c r="W11" s="18">
        <v>1108020.1000000001</v>
      </c>
      <c r="X11" s="18">
        <v>1240125.6000000001</v>
      </c>
      <c r="Y11" s="18">
        <v>1457152.2</v>
      </c>
      <c r="Z11" s="18">
        <v>2402373.2999999998</v>
      </c>
      <c r="AA11" s="18">
        <v>2418739.7999999998</v>
      </c>
      <c r="AB11" s="18">
        <v>1751360.1</v>
      </c>
      <c r="AC11" s="18">
        <v>1457511.7</v>
      </c>
      <c r="AD11" s="18">
        <v>1286808.3</v>
      </c>
      <c r="AE11" s="18">
        <v>1240878.5</v>
      </c>
      <c r="AF11" s="18">
        <v>4490615.5</v>
      </c>
      <c r="AG11" s="18">
        <v>4357428.5</v>
      </c>
      <c r="AH11" s="18">
        <v>4258562.7</v>
      </c>
      <c r="AI11" s="18">
        <v>4212267.9000000004</v>
      </c>
      <c r="AJ11" s="18">
        <v>4149708</v>
      </c>
      <c r="AK11" s="18">
        <v>4062163</v>
      </c>
      <c r="AL11" s="18">
        <v>3258633.1</v>
      </c>
      <c r="AM11" s="18">
        <v>3046075.9</v>
      </c>
      <c r="AN11" s="18">
        <v>2962378.5</v>
      </c>
      <c r="AO11" s="18">
        <v>2779063.8</v>
      </c>
      <c r="AP11" s="18">
        <v>2632318.5</v>
      </c>
      <c r="AQ11" s="18">
        <v>2849622.7</v>
      </c>
      <c r="AR11" s="18">
        <v>0.34</v>
      </c>
      <c r="AS11" s="18">
        <v>0.42299999999999999</v>
      </c>
      <c r="AT11" s="18">
        <v>0.69099999999999995</v>
      </c>
      <c r="AU11" s="18">
        <v>0.627</v>
      </c>
      <c r="AV11" s="18">
        <v>0.38200000000000001</v>
      </c>
      <c r="AW11" s="18">
        <v>0.42699999999999999</v>
      </c>
    </row>
    <row r="12" spans="1:255">
      <c r="A12" s="19" t="s">
        <v>110</v>
      </c>
      <c r="B12" s="18">
        <v>18.3</v>
      </c>
      <c r="C12" s="18">
        <v>18.7</v>
      </c>
      <c r="D12" s="18">
        <v>22.7</v>
      </c>
      <c r="E12" s="18">
        <v>21.7</v>
      </c>
      <c r="F12" s="18">
        <v>23.5</v>
      </c>
      <c r="G12" s="18">
        <v>17.600000000000001</v>
      </c>
      <c r="H12" s="18">
        <v>837153.2</v>
      </c>
      <c r="I12" s="18">
        <v>774779</v>
      </c>
      <c r="J12" s="18">
        <v>745651.9</v>
      </c>
      <c r="K12" s="18">
        <v>840777</v>
      </c>
      <c r="L12" s="18">
        <v>657011.5</v>
      </c>
      <c r="M12" s="18">
        <v>511106.3</v>
      </c>
      <c r="N12" s="18">
        <v>216978.8</v>
      </c>
      <c r="O12" s="18">
        <v>140215</v>
      </c>
      <c r="P12" s="18">
        <v>104230.7</v>
      </c>
      <c r="Q12" s="18">
        <v>101158.2</v>
      </c>
      <c r="R12" s="18">
        <v>175073.9</v>
      </c>
      <c r="S12" s="18">
        <v>112663.3</v>
      </c>
      <c r="T12" s="18">
        <v>3373</v>
      </c>
      <c r="U12" s="18">
        <v>4005</v>
      </c>
      <c r="V12" s="18">
        <v>3798</v>
      </c>
      <c r="W12" s="18">
        <v>4807</v>
      </c>
      <c r="X12" s="18">
        <v>394</v>
      </c>
      <c r="Y12" s="18">
        <v>-77687.199999999997</v>
      </c>
      <c r="Z12" s="18">
        <v>2256</v>
      </c>
      <c r="AA12" s="18">
        <v>18806.7</v>
      </c>
      <c r="AB12" s="18">
        <v>3062</v>
      </c>
      <c r="AC12" s="18">
        <v>1398.2</v>
      </c>
      <c r="AD12" s="18">
        <v>1082.3</v>
      </c>
      <c r="AE12" s="18">
        <v>617</v>
      </c>
      <c r="AF12" s="18">
        <v>51270.400000000001</v>
      </c>
      <c r="AG12" s="18">
        <v>12663.1</v>
      </c>
      <c r="AH12" s="18">
        <v>42491</v>
      </c>
      <c r="AI12" s="18">
        <v>42753.5</v>
      </c>
      <c r="AJ12" s="18">
        <v>42527.1</v>
      </c>
      <c r="AK12" s="18">
        <v>43643.6</v>
      </c>
      <c r="AL12" s="18">
        <v>-962120.9</v>
      </c>
      <c r="AM12" s="18">
        <v>-6083250.4000000004</v>
      </c>
      <c r="AN12" s="18">
        <v>-6720297.5</v>
      </c>
      <c r="AO12" s="18">
        <v>-7530338</v>
      </c>
      <c r="AP12" s="18">
        <v>-8634032.8000000007</v>
      </c>
      <c r="AQ12" s="18">
        <v>-2568965.7999999998</v>
      </c>
      <c r="AR12" s="18">
        <v>-11.1</v>
      </c>
      <c r="AS12" s="18">
        <v>-11.1</v>
      </c>
      <c r="AT12" s="18">
        <v>-4.0599999999999996</v>
      </c>
      <c r="AU12" s="18">
        <v>-5.99</v>
      </c>
      <c r="AV12" s="18">
        <v>-9.7200000000000006</v>
      </c>
      <c r="AW12" s="18">
        <v>-10.7</v>
      </c>
    </row>
    <row r="13" spans="1:255">
      <c r="A13" s="19" t="s">
        <v>109</v>
      </c>
      <c r="B13" s="18">
        <v>1044.5999999999999</v>
      </c>
      <c r="C13" s="18">
        <v>646.20000000000005</v>
      </c>
      <c r="D13" s="18">
        <v>710</v>
      </c>
      <c r="E13" s="18">
        <v>567.5</v>
      </c>
      <c r="F13" s="18">
        <v>129.30000000000001</v>
      </c>
      <c r="G13" s="18">
        <v>122.8</v>
      </c>
      <c r="H13" s="18">
        <v>1126247324.8</v>
      </c>
      <c r="I13" s="18">
        <v>1038705861.5</v>
      </c>
      <c r="J13" s="18">
        <v>910069469.10000002</v>
      </c>
      <c r="K13" s="18">
        <v>855041430.10000002</v>
      </c>
      <c r="L13" s="18">
        <v>733099391.79999995</v>
      </c>
      <c r="M13" s="18">
        <v>635620347.29999995</v>
      </c>
      <c r="N13" s="18">
        <v>157195709.09999999</v>
      </c>
      <c r="O13" s="18">
        <v>140303487.09999999</v>
      </c>
      <c r="P13" s="18">
        <v>93253429</v>
      </c>
      <c r="Q13" s="18">
        <v>82108931.700000003</v>
      </c>
      <c r="R13" s="18">
        <v>65964006.700000003</v>
      </c>
      <c r="S13" s="18">
        <v>54438520.399999999</v>
      </c>
      <c r="T13" s="18">
        <v>8347380.7000000002</v>
      </c>
      <c r="U13" s="18">
        <v>7761069.9000000004</v>
      </c>
      <c r="V13" s="18">
        <v>20588361.100000001</v>
      </c>
      <c r="W13" s="18">
        <v>6545680.5</v>
      </c>
      <c r="X13" s="18">
        <v>7491428.2000000002</v>
      </c>
      <c r="Y13" s="18">
        <v>7509143.4000000004</v>
      </c>
      <c r="Z13" s="18">
        <v>25269015.899999999</v>
      </c>
      <c r="AA13" s="18">
        <v>26474455.199999999</v>
      </c>
      <c r="AB13" s="18">
        <v>15517069.300000001</v>
      </c>
      <c r="AC13" s="18">
        <v>11410241.4</v>
      </c>
      <c r="AD13" s="18">
        <v>9020745.4000000004</v>
      </c>
      <c r="AE13" s="18">
        <v>7302640.7999999998</v>
      </c>
      <c r="AF13" s="18">
        <v>38442848.899999999</v>
      </c>
      <c r="AG13" s="18">
        <v>37464863.100000001</v>
      </c>
      <c r="AH13" s="18">
        <v>36464497.799999997</v>
      </c>
      <c r="AI13" s="18">
        <v>35747967.700000003</v>
      </c>
      <c r="AJ13" s="18">
        <v>34666421.100000001</v>
      </c>
      <c r="AK13" s="18">
        <v>34791959.399999999</v>
      </c>
      <c r="AL13" s="18">
        <v>32007640.199999999</v>
      </c>
      <c r="AM13" s="18">
        <v>32336694.699999999</v>
      </c>
      <c r="AN13" s="18">
        <v>31881730.899999999</v>
      </c>
      <c r="AO13" s="18">
        <v>31644885.800000001</v>
      </c>
      <c r="AP13" s="18">
        <v>29840235.800000001</v>
      </c>
      <c r="AQ13" s="18">
        <v>29075970.600000001</v>
      </c>
      <c r="AR13" s="18">
        <v>3.27</v>
      </c>
      <c r="AS13" s="18">
        <v>3.27</v>
      </c>
      <c r="AT13" s="18">
        <v>3.19</v>
      </c>
      <c r="AU13" s="18">
        <v>3.17</v>
      </c>
      <c r="AV13" s="18">
        <v>3.27</v>
      </c>
      <c r="AW13" s="18">
        <v>3.25</v>
      </c>
    </row>
    <row r="14" spans="1:255">
      <c r="A14" s="19" t="s">
        <v>108</v>
      </c>
      <c r="B14" s="18">
        <v>150.30000000000001</v>
      </c>
      <c r="C14" s="18">
        <v>89.2</v>
      </c>
      <c r="D14" s="18">
        <v>98.5</v>
      </c>
      <c r="E14" s="18">
        <v>77.3</v>
      </c>
      <c r="F14" s="18">
        <v>19.5</v>
      </c>
      <c r="G14" s="18">
        <v>19.8</v>
      </c>
      <c r="H14" s="18">
        <v>275504734.39999998</v>
      </c>
      <c r="I14" s="18">
        <v>247831244.40000001</v>
      </c>
      <c r="J14" s="18">
        <v>216874807.80000001</v>
      </c>
      <c r="K14" s="18">
        <v>199548244.40000001</v>
      </c>
      <c r="L14" s="18">
        <v>169611467.19999999</v>
      </c>
      <c r="M14" s="18">
        <v>149851953.19999999</v>
      </c>
      <c r="N14" s="18">
        <v>34002533</v>
      </c>
      <c r="O14" s="18">
        <v>28759020.199999999</v>
      </c>
      <c r="P14" s="18">
        <v>23892403.300000001</v>
      </c>
      <c r="Q14" s="18">
        <v>20277658.899999999</v>
      </c>
      <c r="R14" s="18">
        <v>18176537.600000001</v>
      </c>
      <c r="S14" s="18">
        <v>15774576.1</v>
      </c>
      <c r="T14" s="18">
        <v>1964664.3</v>
      </c>
      <c r="U14" s="18">
        <v>1862546.1</v>
      </c>
      <c r="V14" s="18">
        <v>4125433.4</v>
      </c>
      <c r="W14" s="18">
        <v>1916024.2</v>
      </c>
      <c r="X14" s="18">
        <v>2069142.4</v>
      </c>
      <c r="Y14" s="18">
        <v>2125829.5</v>
      </c>
      <c r="Z14" s="18">
        <v>4592798.5999999996</v>
      </c>
      <c r="AA14" s="18">
        <v>4844335.4000000004</v>
      </c>
      <c r="AB14" s="18">
        <v>3226050.6</v>
      </c>
      <c r="AC14" s="18">
        <v>2562925.5</v>
      </c>
      <c r="AD14" s="18">
        <v>2150451.7999999998</v>
      </c>
      <c r="AE14" s="18">
        <v>1955327.8</v>
      </c>
      <c r="AF14" s="18">
        <v>8913924.6999999993</v>
      </c>
      <c r="AG14" s="18">
        <v>8659543.5</v>
      </c>
      <c r="AH14" s="18">
        <v>8375871.5999999996</v>
      </c>
      <c r="AI14" s="18">
        <v>8288881.7000000002</v>
      </c>
      <c r="AJ14" s="18">
        <v>8103191</v>
      </c>
      <c r="AK14" s="18">
        <v>8045770.2999999998</v>
      </c>
      <c r="AL14" s="18">
        <v>7897040.0999999996</v>
      </c>
      <c r="AM14" s="18">
        <v>7709057.5</v>
      </c>
      <c r="AN14" s="18">
        <v>7495142</v>
      </c>
      <c r="AO14" s="18">
        <v>7182984.7000000002</v>
      </c>
      <c r="AP14" s="18">
        <v>6976617.5</v>
      </c>
      <c r="AQ14" s="18">
        <v>6963501.4000000004</v>
      </c>
      <c r="AR14" s="18">
        <v>2.44</v>
      </c>
      <c r="AS14" s="18">
        <v>2.3199999999999998</v>
      </c>
      <c r="AT14" s="18">
        <v>1.57</v>
      </c>
      <c r="AU14" s="18">
        <v>1.73</v>
      </c>
      <c r="AV14" s="18">
        <v>2.4900000000000002</v>
      </c>
      <c r="AW14" s="18">
        <v>2.57</v>
      </c>
    </row>
    <row r="15" spans="1:255">
      <c r="A15" s="19" t="s">
        <v>107</v>
      </c>
      <c r="B15" s="18">
        <v>85.9</v>
      </c>
      <c r="C15" s="18">
        <v>84.8</v>
      </c>
      <c r="D15" s="18">
        <v>86.2</v>
      </c>
      <c r="E15" s="18">
        <v>82.6</v>
      </c>
      <c r="F15" s="18">
        <v>83.6</v>
      </c>
      <c r="G15" s="18">
        <v>77</v>
      </c>
      <c r="H15" s="18">
        <v>782934857.39999998</v>
      </c>
      <c r="I15" s="18">
        <v>705190915</v>
      </c>
      <c r="J15" s="18">
        <v>618316373</v>
      </c>
      <c r="K15" s="18">
        <v>568962626.89999998</v>
      </c>
      <c r="L15" s="18">
        <v>484688799.60000002</v>
      </c>
      <c r="M15" s="18">
        <v>427080669.19999999</v>
      </c>
      <c r="N15" s="18">
        <v>111830703.8</v>
      </c>
      <c r="O15" s="18">
        <v>97037647.599999994</v>
      </c>
      <c r="P15" s="18">
        <v>73854371.799999997</v>
      </c>
      <c r="Q15" s="18">
        <v>61676632.399999999</v>
      </c>
      <c r="R15" s="18">
        <v>52304736.899999999</v>
      </c>
      <c r="S15" s="18">
        <v>41137969.799999997</v>
      </c>
      <c r="T15" s="18">
        <v>5507402.5999999996</v>
      </c>
      <c r="U15" s="18">
        <v>5029543.4000000004</v>
      </c>
      <c r="V15" s="18">
        <v>10020588.4</v>
      </c>
      <c r="W15" s="18">
        <v>3971004.4</v>
      </c>
      <c r="X15" s="18">
        <v>4138762.8</v>
      </c>
      <c r="Y15" s="18">
        <v>3971788.2</v>
      </c>
      <c r="Z15" s="18">
        <v>10955574.9</v>
      </c>
      <c r="AA15" s="18">
        <v>10856477.5</v>
      </c>
      <c r="AB15" s="18">
        <v>7725026.0999999996</v>
      </c>
      <c r="AC15" s="18">
        <v>5752731.7000000002</v>
      </c>
      <c r="AD15" s="18">
        <v>4597362.0999999996</v>
      </c>
      <c r="AE15" s="18">
        <v>4000761.7</v>
      </c>
      <c r="AF15" s="18">
        <v>25621445.600000001</v>
      </c>
      <c r="AG15" s="18">
        <v>25008877.800000001</v>
      </c>
      <c r="AH15" s="18">
        <v>24233206.800000001</v>
      </c>
      <c r="AI15" s="18">
        <v>24003824.600000001</v>
      </c>
      <c r="AJ15" s="18">
        <v>23500561.899999999</v>
      </c>
      <c r="AK15" s="18">
        <v>23242797.300000001</v>
      </c>
      <c r="AL15" s="18">
        <v>23148157.399999999</v>
      </c>
      <c r="AM15" s="18">
        <v>22262248.600000001</v>
      </c>
      <c r="AN15" s="18">
        <v>21559965</v>
      </c>
      <c r="AO15" s="18">
        <v>20522058.800000001</v>
      </c>
      <c r="AP15" s="18">
        <v>19815183.899999999</v>
      </c>
      <c r="AQ15" s="18">
        <v>20389580</v>
      </c>
      <c r="AR15" s="18">
        <v>2.4</v>
      </c>
      <c r="AS15" s="18">
        <v>2.36</v>
      </c>
      <c r="AT15" s="18">
        <v>2.34</v>
      </c>
      <c r="AU15" s="18">
        <v>2.29</v>
      </c>
      <c r="AV15" s="18">
        <v>2.2799999999999998</v>
      </c>
      <c r="AW15" s="18">
        <v>2.46</v>
      </c>
    </row>
  </sheetData>
  <pageMargins left="0.2" right="0.2" top="0.5" bottom="0.5" header="0.5" footer="0.5"/>
  <pageSetup fitToWidth="0" fitToHeight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outlinePr summaryBelow="0" summaryRight="0"/>
    <pageSetUpPr autoPageBreaks="0"/>
  </sheetPr>
  <dimension ref="A6:BE51"/>
  <sheetViews>
    <sheetView topLeftCell="A37" workbookViewId="0">
      <selection activeCell="N9" sqref="N9:N51"/>
    </sheetView>
  </sheetViews>
  <sheetFormatPr defaultColWidth="8.875" defaultRowHeight="11.25"/>
  <cols>
    <col min="1" max="1" width="25.875" style="17" customWidth="1"/>
    <col min="2" max="2" width="15.875" style="17" customWidth="1"/>
    <col min="3" max="3" width="14.875" style="17" customWidth="1"/>
    <col min="4" max="51" width="25.875" style="17" customWidth="1"/>
    <col min="52" max="16384" width="8.875" style="17"/>
  </cols>
  <sheetData>
    <row r="6" spans="1:57" ht="16.5" customHeight="1">
      <c r="A6" s="23" t="s">
        <v>170</v>
      </c>
    </row>
    <row r="8" spans="1:57" ht="83.45" customHeight="1">
      <c r="A8" s="37" t="s">
        <v>0</v>
      </c>
      <c r="B8" s="37" t="s">
        <v>1</v>
      </c>
      <c r="C8" s="37" t="s">
        <v>4</v>
      </c>
      <c r="D8" s="36" t="s">
        <v>160</v>
      </c>
      <c r="E8" s="36" t="s">
        <v>159</v>
      </c>
      <c r="F8" s="36" t="s">
        <v>158</v>
      </c>
      <c r="G8" s="36" t="s">
        <v>157</v>
      </c>
      <c r="H8" s="36" t="s">
        <v>156</v>
      </c>
      <c r="I8" s="36" t="s">
        <v>155</v>
      </c>
      <c r="J8" s="36" t="s">
        <v>154</v>
      </c>
      <c r="K8" s="36" t="s">
        <v>153</v>
      </c>
      <c r="L8" s="36" t="s">
        <v>152</v>
      </c>
      <c r="M8" s="36" t="s">
        <v>151</v>
      </c>
      <c r="N8" s="36" t="s">
        <v>150</v>
      </c>
      <c r="O8" s="36" t="s">
        <v>149</v>
      </c>
      <c r="P8" s="36" t="s">
        <v>148</v>
      </c>
      <c r="Q8" s="36" t="s">
        <v>147</v>
      </c>
      <c r="R8" s="36" t="s">
        <v>146</v>
      </c>
      <c r="S8" s="36" t="s">
        <v>145</v>
      </c>
      <c r="T8" s="36" t="s">
        <v>144</v>
      </c>
      <c r="U8" s="36" t="s">
        <v>143</v>
      </c>
      <c r="V8" s="36" t="s">
        <v>142</v>
      </c>
      <c r="W8" s="36" t="s">
        <v>141</v>
      </c>
      <c r="X8" s="36" t="s">
        <v>140</v>
      </c>
      <c r="Y8" s="36" t="s">
        <v>139</v>
      </c>
      <c r="Z8" s="36" t="s">
        <v>138</v>
      </c>
      <c r="AA8" s="36" t="s">
        <v>137</v>
      </c>
      <c r="AB8" s="36" t="s">
        <v>136</v>
      </c>
      <c r="AC8" s="36" t="s">
        <v>135</v>
      </c>
      <c r="AD8" s="36" t="s">
        <v>134</v>
      </c>
      <c r="AE8" s="36" t="s">
        <v>133</v>
      </c>
      <c r="AF8" s="36" t="s">
        <v>132</v>
      </c>
      <c r="AG8" s="36" t="s">
        <v>131</v>
      </c>
      <c r="AH8" s="36" t="s">
        <v>169</v>
      </c>
      <c r="AI8" s="36" t="s">
        <v>168</v>
      </c>
      <c r="AJ8" s="36" t="s">
        <v>167</v>
      </c>
      <c r="AK8" s="36" t="s">
        <v>166</v>
      </c>
      <c r="AL8" s="36" t="s">
        <v>165</v>
      </c>
      <c r="AM8" s="36" t="s">
        <v>164</v>
      </c>
      <c r="AN8" s="36" t="s">
        <v>130</v>
      </c>
      <c r="AO8" s="36" t="s">
        <v>129</v>
      </c>
      <c r="AP8" s="36" t="s">
        <v>128</v>
      </c>
      <c r="AQ8" s="36" t="s">
        <v>127</v>
      </c>
      <c r="AR8" s="36" t="s">
        <v>126</v>
      </c>
      <c r="AS8" s="36" t="s">
        <v>125</v>
      </c>
      <c r="AT8" s="36" t="s">
        <v>124</v>
      </c>
      <c r="AU8" s="36" t="s">
        <v>123</v>
      </c>
      <c r="AV8" s="36" t="s">
        <v>122</v>
      </c>
      <c r="AW8" s="36" t="s">
        <v>121</v>
      </c>
      <c r="AX8" s="36" t="s">
        <v>120</v>
      </c>
      <c r="AY8" s="36" t="s">
        <v>119</v>
      </c>
      <c r="AZ8" s="36" t="s">
        <v>118</v>
      </c>
      <c r="BA8" s="36" t="s">
        <v>117</v>
      </c>
      <c r="BB8" s="36" t="s">
        <v>116</v>
      </c>
      <c r="BC8" s="36" t="s">
        <v>115</v>
      </c>
      <c r="BD8" s="36" t="s">
        <v>114</v>
      </c>
      <c r="BE8" s="36" t="s">
        <v>113</v>
      </c>
    </row>
    <row r="9" spans="1:57">
      <c r="A9" s="29" t="s">
        <v>5</v>
      </c>
      <c r="B9" s="29" t="s">
        <v>6</v>
      </c>
      <c r="C9" s="28" t="s">
        <v>9</v>
      </c>
      <c r="D9" s="27">
        <v>81.3</v>
      </c>
      <c r="E9" s="27">
        <v>78.3</v>
      </c>
      <c r="F9" s="27">
        <v>82.3</v>
      </c>
      <c r="G9" s="27">
        <v>79.3</v>
      </c>
      <c r="H9" s="27">
        <v>83.7</v>
      </c>
      <c r="I9" s="27">
        <v>77</v>
      </c>
      <c r="J9" s="27">
        <v>7014670.4000000004</v>
      </c>
      <c r="K9" s="27">
        <v>7121172.2999999998</v>
      </c>
      <c r="L9" s="27">
        <v>6567310.5</v>
      </c>
      <c r="M9" s="27">
        <v>5155433.2</v>
      </c>
      <c r="N9" s="27">
        <v>4045670.2</v>
      </c>
      <c r="O9" s="27">
        <v>3483525.6</v>
      </c>
      <c r="P9" s="31" t="s">
        <v>37</v>
      </c>
      <c r="Q9" s="27">
        <v>1262296</v>
      </c>
      <c r="R9" s="27">
        <v>1196478.3</v>
      </c>
      <c r="S9" s="27">
        <v>464088.6</v>
      </c>
      <c r="T9" s="27">
        <v>426858.3</v>
      </c>
      <c r="U9" s="27">
        <v>393331.5</v>
      </c>
      <c r="V9" s="31" t="s">
        <v>37</v>
      </c>
      <c r="W9" s="27">
        <v>42749.1</v>
      </c>
      <c r="X9" s="27">
        <v>40194.300000000003</v>
      </c>
      <c r="Y9" s="27">
        <v>68304.600000000006</v>
      </c>
      <c r="Z9" s="27">
        <v>62338.9</v>
      </c>
      <c r="AA9" s="27">
        <v>35675.599999999999</v>
      </c>
      <c r="AB9" s="31" t="s">
        <v>37</v>
      </c>
      <c r="AC9" s="27">
        <v>81768</v>
      </c>
      <c r="AD9" s="27">
        <v>33489.199999999997</v>
      </c>
      <c r="AE9" s="27">
        <v>8879.9</v>
      </c>
      <c r="AF9" s="27">
        <v>6062.2</v>
      </c>
      <c r="AG9" s="27">
        <v>14210.4</v>
      </c>
      <c r="AH9" s="27">
        <f t="shared" ref="AH9:AH51" si="0">AN9/AT9</f>
        <v>1.8350179773480508</v>
      </c>
      <c r="AI9" s="27">
        <f t="shared" ref="AI9:AI51" si="1">AO9/AU9</f>
        <v>1.9600530639954559</v>
      </c>
      <c r="AJ9" s="27">
        <f t="shared" ref="AJ9:AJ51" si="2">AP9/AV9</f>
        <v>2.1030233841317849</v>
      </c>
      <c r="AK9" s="27">
        <f t="shared" ref="AK9:AK51" si="3">AQ9/AW9</f>
        <v>2.00276885885742</v>
      </c>
      <c r="AL9" s="27">
        <f t="shared" ref="AL9:AL51" si="4">AR9/AX9</f>
        <v>1.8120509257559052</v>
      </c>
      <c r="AM9" s="27">
        <f t="shared" ref="AM9:AM51" si="5">AS9/AY9</f>
        <v>2.2729686863897629</v>
      </c>
      <c r="AN9" s="27">
        <v>224460.5</v>
      </c>
      <c r="AO9" s="27">
        <v>226353.2</v>
      </c>
      <c r="AP9" s="27">
        <v>226399.3</v>
      </c>
      <c r="AQ9" s="27">
        <v>225675.6</v>
      </c>
      <c r="AR9" s="27">
        <v>212169.60000000001</v>
      </c>
      <c r="AS9" s="27">
        <v>230587.9</v>
      </c>
      <c r="AT9" s="27">
        <v>122320.6</v>
      </c>
      <c r="AU9" s="27">
        <v>115483.2</v>
      </c>
      <c r="AV9" s="27">
        <v>107654.2</v>
      </c>
      <c r="AW9" s="27">
        <v>112681.8</v>
      </c>
      <c r="AX9" s="27">
        <v>117088.1</v>
      </c>
      <c r="AY9" s="27">
        <v>101447.9</v>
      </c>
      <c r="AZ9" s="26">
        <v>1.27</v>
      </c>
      <c r="BA9" s="26">
        <v>1.1100000000000001</v>
      </c>
      <c r="BB9" s="30">
        <v>0.98699999999999999</v>
      </c>
      <c r="BC9" s="26">
        <v>1.07</v>
      </c>
      <c r="BD9" s="26">
        <v>1.1499999999999999</v>
      </c>
      <c r="BE9" s="30">
        <v>0.98299999999999998</v>
      </c>
    </row>
    <row r="10" spans="1:57">
      <c r="A10" s="29" t="s">
        <v>10</v>
      </c>
      <c r="B10" s="29" t="s">
        <v>11</v>
      </c>
      <c r="C10" s="28" t="s">
        <v>9</v>
      </c>
      <c r="D10" s="27">
        <v>85</v>
      </c>
      <c r="E10" s="27">
        <v>82.8</v>
      </c>
      <c r="F10" s="27">
        <v>73.5</v>
      </c>
      <c r="G10" s="27">
        <v>67.099999999999994</v>
      </c>
      <c r="H10" s="27">
        <v>78</v>
      </c>
      <c r="I10" s="27">
        <v>70.099999999999994</v>
      </c>
      <c r="J10" s="27">
        <v>4581927.5</v>
      </c>
      <c r="K10" s="27">
        <v>4235924.4000000004</v>
      </c>
      <c r="L10" s="27">
        <v>1974429.1</v>
      </c>
      <c r="M10" s="27">
        <v>2135891.4</v>
      </c>
      <c r="N10" s="27">
        <v>1991875</v>
      </c>
      <c r="O10" s="27">
        <v>1982755.2</v>
      </c>
      <c r="P10" s="27">
        <v>1080218.8999999999</v>
      </c>
      <c r="Q10" s="27">
        <v>1037315.9</v>
      </c>
      <c r="R10" s="27">
        <v>185749.2</v>
      </c>
      <c r="S10" s="27">
        <v>178344.4</v>
      </c>
      <c r="T10" s="27">
        <v>175073.9</v>
      </c>
      <c r="U10" s="31" t="s">
        <v>37</v>
      </c>
      <c r="V10" s="27">
        <v>34455</v>
      </c>
      <c r="W10" s="27">
        <v>31564</v>
      </c>
      <c r="X10" s="27">
        <v>12020.1</v>
      </c>
      <c r="Y10" s="27">
        <v>15432</v>
      </c>
      <c r="Z10" s="27">
        <v>15680</v>
      </c>
      <c r="AA10" s="31" t="s">
        <v>37</v>
      </c>
      <c r="AB10" s="27">
        <v>23462</v>
      </c>
      <c r="AC10" s="27">
        <v>31570</v>
      </c>
      <c r="AD10" s="27">
        <v>37826.300000000003</v>
      </c>
      <c r="AE10" s="27">
        <v>50531.1</v>
      </c>
      <c r="AF10" s="27">
        <v>27215</v>
      </c>
      <c r="AG10" s="31" t="s">
        <v>37</v>
      </c>
      <c r="AH10" s="27">
        <f t="shared" si="0"/>
        <v>1.8053155227651778</v>
      </c>
      <c r="AI10" s="27">
        <f t="shared" si="1"/>
        <v>1.6432456332657583</v>
      </c>
      <c r="AJ10" s="27">
        <f t="shared" si="2"/>
        <v>1.620764352539819</v>
      </c>
      <c r="AK10" s="27">
        <f t="shared" si="3"/>
        <v>1.5069587115574097</v>
      </c>
      <c r="AL10" s="27">
        <f t="shared" si="4"/>
        <v>1.7633829314178211</v>
      </c>
      <c r="AM10" s="27">
        <f t="shared" si="5"/>
        <v>2.4285553578368209</v>
      </c>
      <c r="AN10" s="27">
        <v>141041.9</v>
      </c>
      <c r="AO10" s="27">
        <v>133420.70000000001</v>
      </c>
      <c r="AP10" s="27">
        <v>123901.6</v>
      </c>
      <c r="AQ10" s="27">
        <v>115013.5</v>
      </c>
      <c r="AR10" s="27">
        <v>103105</v>
      </c>
      <c r="AS10" s="27">
        <v>94987.6</v>
      </c>
      <c r="AT10" s="27">
        <v>78125.899999999994</v>
      </c>
      <c r="AU10" s="27">
        <v>81193.399999999994</v>
      </c>
      <c r="AV10" s="27">
        <v>76446.399999999994</v>
      </c>
      <c r="AW10" s="27">
        <v>76321.600000000006</v>
      </c>
      <c r="AX10" s="27">
        <v>58470</v>
      </c>
      <c r="AY10" s="27">
        <v>39112.800000000003</v>
      </c>
      <c r="AZ10" s="26">
        <v>1.1599999999999999</v>
      </c>
      <c r="BA10" s="26">
        <v>1.2</v>
      </c>
      <c r="BB10" s="26">
        <v>1.3</v>
      </c>
      <c r="BC10" s="31" t="s">
        <v>37</v>
      </c>
      <c r="BD10" s="26">
        <v>1.26</v>
      </c>
      <c r="BE10" s="31" t="s">
        <v>37</v>
      </c>
    </row>
    <row r="11" spans="1:57">
      <c r="A11" s="29" t="s">
        <v>12</v>
      </c>
      <c r="B11" s="29" t="s">
        <v>13</v>
      </c>
      <c r="C11" s="28" t="s">
        <v>9</v>
      </c>
      <c r="D11" s="27">
        <v>95.2</v>
      </c>
      <c r="E11" s="27">
        <v>92.7</v>
      </c>
      <c r="F11" s="27">
        <v>97.7</v>
      </c>
      <c r="G11" s="27">
        <v>95</v>
      </c>
      <c r="H11" s="27">
        <v>91.5</v>
      </c>
      <c r="I11" s="27">
        <v>94.1</v>
      </c>
      <c r="J11" s="27">
        <v>213541585.19999999</v>
      </c>
      <c r="K11" s="27">
        <v>199175024.69999999</v>
      </c>
      <c r="L11" s="27">
        <v>183121759.40000001</v>
      </c>
      <c r="M11" s="27">
        <v>172639036.80000001</v>
      </c>
      <c r="N11" s="27">
        <v>164055495.09999999</v>
      </c>
      <c r="O11" s="27">
        <v>148792998.69999999</v>
      </c>
      <c r="P11" s="27">
        <v>31816820.399999999</v>
      </c>
      <c r="Q11" s="27">
        <v>30654959.600000001</v>
      </c>
      <c r="R11" s="27">
        <v>27386867.399999999</v>
      </c>
      <c r="S11" s="27">
        <v>19869507.800000001</v>
      </c>
      <c r="T11" s="27">
        <v>17035877.399999999</v>
      </c>
      <c r="U11" s="27">
        <v>15282554.4</v>
      </c>
      <c r="V11" s="27">
        <v>4719159.3</v>
      </c>
      <c r="W11" s="27">
        <v>3226446.5</v>
      </c>
      <c r="X11" s="27">
        <v>4079247.2</v>
      </c>
      <c r="Y11" s="27">
        <v>4850203</v>
      </c>
      <c r="Z11" s="27">
        <v>5526828.2000000002</v>
      </c>
      <c r="AA11" s="27">
        <v>3785978.8</v>
      </c>
      <c r="AB11" s="27">
        <v>3802681.2</v>
      </c>
      <c r="AC11" s="27">
        <v>3624571.5</v>
      </c>
      <c r="AD11" s="27">
        <v>2933134.5</v>
      </c>
      <c r="AE11" s="27">
        <v>2267781.7000000002</v>
      </c>
      <c r="AF11" s="27">
        <v>2224086.9</v>
      </c>
      <c r="AG11" s="27">
        <v>1519663.9</v>
      </c>
      <c r="AH11" s="27">
        <f t="shared" si="0"/>
        <v>1.610563593726265</v>
      </c>
      <c r="AI11" s="27">
        <f t="shared" si="1"/>
        <v>1.2330688501442244</v>
      </c>
      <c r="AJ11" s="27">
        <f t="shared" si="2"/>
        <v>1.2885510271488554</v>
      </c>
      <c r="AK11" s="27">
        <f t="shared" si="3"/>
        <v>1.3263554526545218</v>
      </c>
      <c r="AL11" s="27">
        <f t="shared" si="4"/>
        <v>1.3427153743446651</v>
      </c>
      <c r="AM11" s="27">
        <f t="shared" si="5"/>
        <v>1.3944065166815358</v>
      </c>
      <c r="AN11" s="27">
        <v>4736181.3</v>
      </c>
      <c r="AO11" s="27">
        <v>4661483</v>
      </c>
      <c r="AP11" s="27">
        <v>4622562</v>
      </c>
      <c r="AQ11" s="27">
        <v>4621015.5</v>
      </c>
      <c r="AR11" s="27">
        <v>4523842.4000000004</v>
      </c>
      <c r="AS11" s="27">
        <v>4462592.8</v>
      </c>
      <c r="AT11" s="27">
        <v>2940698.1</v>
      </c>
      <c r="AU11" s="27">
        <v>3780391.5</v>
      </c>
      <c r="AV11" s="27">
        <v>3587410.9</v>
      </c>
      <c r="AW11" s="27">
        <v>3483994.8</v>
      </c>
      <c r="AX11" s="27">
        <v>3369174.5</v>
      </c>
      <c r="AY11" s="27">
        <v>3200352.8</v>
      </c>
      <c r="AZ11" s="30">
        <v>0.97299999999999998</v>
      </c>
      <c r="BA11" s="26">
        <v>1.43</v>
      </c>
      <c r="BB11" s="26">
        <v>1.38</v>
      </c>
      <c r="BC11" s="26">
        <v>1.37</v>
      </c>
      <c r="BD11" s="26">
        <v>1.32</v>
      </c>
      <c r="BE11" s="26">
        <v>1.1000000000000001</v>
      </c>
    </row>
    <row r="12" spans="1:57">
      <c r="A12" s="29" t="s">
        <v>14</v>
      </c>
      <c r="B12" s="29" t="s">
        <v>15</v>
      </c>
      <c r="C12" s="28" t="s">
        <v>9</v>
      </c>
      <c r="D12" s="27">
        <v>83.6</v>
      </c>
      <c r="E12" s="27">
        <v>83.1</v>
      </c>
      <c r="F12" s="27">
        <v>75.8</v>
      </c>
      <c r="G12" s="27">
        <v>67.599999999999994</v>
      </c>
      <c r="H12" s="27">
        <v>84.5</v>
      </c>
      <c r="I12" s="27">
        <v>84.7</v>
      </c>
      <c r="J12" s="27">
        <v>3892512.1</v>
      </c>
      <c r="K12" s="27">
        <v>4059949.4</v>
      </c>
      <c r="L12" s="27">
        <v>4217396.0999999996</v>
      </c>
      <c r="M12" s="27">
        <v>4101337.4</v>
      </c>
      <c r="N12" s="27">
        <v>2509279.7000000002</v>
      </c>
      <c r="O12" s="27">
        <v>1214142.1000000001</v>
      </c>
      <c r="P12" s="27">
        <v>501629.5</v>
      </c>
      <c r="Q12" s="27">
        <v>529889.9</v>
      </c>
      <c r="R12" s="27">
        <v>498591.3</v>
      </c>
      <c r="S12" s="27">
        <v>431260.9</v>
      </c>
      <c r="T12" s="27">
        <v>346613.8</v>
      </c>
      <c r="U12" s="27">
        <v>247293.6</v>
      </c>
      <c r="V12" s="27">
        <v>26024</v>
      </c>
      <c r="W12" s="27">
        <v>25704</v>
      </c>
      <c r="X12" s="27">
        <v>27995.200000000001</v>
      </c>
      <c r="Y12" s="27">
        <v>27200.1</v>
      </c>
      <c r="Z12" s="27">
        <v>22062</v>
      </c>
      <c r="AA12" s="27">
        <v>291</v>
      </c>
      <c r="AB12" s="27">
        <v>151162.79999999999</v>
      </c>
      <c r="AC12" s="27">
        <v>102923</v>
      </c>
      <c r="AD12" s="27">
        <v>48281.3</v>
      </c>
      <c r="AE12" s="27">
        <v>16330</v>
      </c>
      <c r="AF12" s="27">
        <v>6049</v>
      </c>
      <c r="AG12" s="27">
        <v>617</v>
      </c>
      <c r="AH12" s="27">
        <f t="shared" si="0"/>
        <v>-18.33664435032108</v>
      </c>
      <c r="AI12" s="27">
        <f t="shared" si="1"/>
        <v>24.429705259102292</v>
      </c>
      <c r="AJ12" s="27">
        <f t="shared" si="2"/>
        <v>22.196876061120545</v>
      </c>
      <c r="AK12" s="27">
        <f t="shared" si="3"/>
        <v>19.417837674136887</v>
      </c>
      <c r="AL12" s="27">
        <f t="shared" si="4"/>
        <v>20.425993932620152</v>
      </c>
      <c r="AM12" s="27">
        <f t="shared" si="5"/>
        <v>20.375273962031176</v>
      </c>
      <c r="AN12" s="27">
        <v>134205.9</v>
      </c>
      <c r="AO12" s="27">
        <v>126814.6</v>
      </c>
      <c r="AP12" s="27">
        <v>130739.6</v>
      </c>
      <c r="AQ12" s="27">
        <v>128235.4</v>
      </c>
      <c r="AR12" s="27">
        <v>127928</v>
      </c>
      <c r="AS12" s="27">
        <v>132011.4</v>
      </c>
      <c r="AT12" s="27">
        <v>-7319</v>
      </c>
      <c r="AU12" s="27">
        <v>5191</v>
      </c>
      <c r="AV12" s="27">
        <v>5890</v>
      </c>
      <c r="AW12" s="27">
        <v>6604</v>
      </c>
      <c r="AX12" s="27">
        <v>6263</v>
      </c>
      <c r="AY12" s="27">
        <v>6479</v>
      </c>
      <c r="AZ12" s="30">
        <v>-0.20899999999999999</v>
      </c>
      <c r="BA12" s="30">
        <v>5.8000000000000003E-2</v>
      </c>
      <c r="BB12" s="30">
        <v>8.7999999999999995E-2</v>
      </c>
      <c r="BC12" s="30">
        <v>8.5000000000000006E-2</v>
      </c>
      <c r="BD12" s="30">
        <v>8.2000000000000003E-2</v>
      </c>
      <c r="BE12" s="30">
        <v>9.8000000000000004E-2</v>
      </c>
    </row>
    <row r="13" spans="1:57" ht="22.5">
      <c r="A13" s="29" t="s">
        <v>16</v>
      </c>
      <c r="B13" s="29" t="s">
        <v>17</v>
      </c>
      <c r="C13" s="28" t="s">
        <v>9</v>
      </c>
      <c r="D13" s="27">
        <v>80.3</v>
      </c>
      <c r="E13" s="27">
        <v>84.9</v>
      </c>
      <c r="F13" s="27">
        <v>79.5</v>
      </c>
      <c r="G13" s="27">
        <v>86.3</v>
      </c>
      <c r="H13" s="27">
        <v>87.8</v>
      </c>
      <c r="I13" s="27">
        <v>86.9</v>
      </c>
      <c r="J13" s="27">
        <v>27726980.5</v>
      </c>
      <c r="K13" s="27">
        <v>26219934.300000001</v>
      </c>
      <c r="L13" s="27">
        <v>25119416.300000001</v>
      </c>
      <c r="M13" s="27">
        <v>23462818.199999999</v>
      </c>
      <c r="N13" s="27">
        <v>21197501.300000001</v>
      </c>
      <c r="O13" s="27">
        <v>20558823</v>
      </c>
      <c r="P13" s="27">
        <v>3742809.3</v>
      </c>
      <c r="Q13" s="27">
        <v>3964300.4</v>
      </c>
      <c r="R13" s="27">
        <v>2343732.6</v>
      </c>
      <c r="S13" s="27">
        <v>2294565.7000000002</v>
      </c>
      <c r="T13" s="27">
        <v>1648196.2</v>
      </c>
      <c r="U13" s="27">
        <v>1652097.3</v>
      </c>
      <c r="V13" s="27">
        <v>335164.7</v>
      </c>
      <c r="W13" s="27">
        <v>451826.9</v>
      </c>
      <c r="X13" s="27">
        <v>655378.4</v>
      </c>
      <c r="Y13" s="27">
        <v>655306.4</v>
      </c>
      <c r="Z13" s="27">
        <v>940368.5</v>
      </c>
      <c r="AA13" s="27">
        <v>1043677.7</v>
      </c>
      <c r="AB13" s="27">
        <v>1127428.8999999999</v>
      </c>
      <c r="AC13" s="27">
        <v>498786.9</v>
      </c>
      <c r="AD13" s="27">
        <v>404571.7</v>
      </c>
      <c r="AE13" s="27">
        <v>328889.7</v>
      </c>
      <c r="AF13" s="27">
        <v>301872.8</v>
      </c>
      <c r="AG13" s="27">
        <v>129617.3</v>
      </c>
      <c r="AH13" s="27">
        <f t="shared" si="0"/>
        <v>10.101926387361051</v>
      </c>
      <c r="AI13" s="27">
        <f t="shared" si="1"/>
        <v>8.1888133824730804</v>
      </c>
      <c r="AJ13" s="27">
        <f t="shared" si="2"/>
        <v>9.309167578339677</v>
      </c>
      <c r="AK13" s="27">
        <f t="shared" si="3"/>
        <v>9.744447884993173</v>
      </c>
      <c r="AL13" s="27">
        <f t="shared" si="4"/>
        <v>9.4874638931335333</v>
      </c>
      <c r="AM13" s="27">
        <f t="shared" si="5"/>
        <v>16.640747159375973</v>
      </c>
      <c r="AN13" s="27">
        <v>1040457</v>
      </c>
      <c r="AO13" s="27">
        <v>976308</v>
      </c>
      <c r="AP13" s="27">
        <v>906233.5</v>
      </c>
      <c r="AQ13" s="27">
        <v>959813.5</v>
      </c>
      <c r="AR13" s="27">
        <v>962360.9</v>
      </c>
      <c r="AS13" s="27">
        <v>978454.3</v>
      </c>
      <c r="AT13" s="27">
        <v>102995.9</v>
      </c>
      <c r="AU13" s="27">
        <v>119224.6</v>
      </c>
      <c r="AV13" s="27">
        <v>97348.5</v>
      </c>
      <c r="AW13" s="27">
        <v>98498.5</v>
      </c>
      <c r="AX13" s="27">
        <v>101435</v>
      </c>
      <c r="AY13" s="27">
        <v>58798.7</v>
      </c>
      <c r="AZ13" s="30">
        <v>0.252</v>
      </c>
      <c r="BA13" s="30">
        <v>0.28199999999999997</v>
      </c>
      <c r="BB13" s="30">
        <v>0.28000000000000003</v>
      </c>
      <c r="BC13" s="30">
        <v>0.27300000000000002</v>
      </c>
      <c r="BD13" s="30">
        <v>0.28399999999999997</v>
      </c>
      <c r="BE13" s="30">
        <v>0.22600000000000001</v>
      </c>
    </row>
    <row r="14" spans="1:57" ht="22.5">
      <c r="A14" s="29" t="s">
        <v>18</v>
      </c>
      <c r="B14" s="29" t="s">
        <v>19</v>
      </c>
      <c r="C14" s="28" t="s">
        <v>9</v>
      </c>
      <c r="D14" s="27">
        <v>68</v>
      </c>
      <c r="E14" s="27">
        <v>75.7</v>
      </c>
      <c r="F14" s="27">
        <v>73.900000000000006</v>
      </c>
      <c r="G14" s="27">
        <v>75.3</v>
      </c>
      <c r="H14" s="27">
        <v>78.5</v>
      </c>
      <c r="I14" s="27">
        <v>77.099999999999994</v>
      </c>
      <c r="J14" s="27">
        <v>837153.2</v>
      </c>
      <c r="K14" s="27">
        <v>774779</v>
      </c>
      <c r="L14" s="27">
        <v>745651.9</v>
      </c>
      <c r="M14" s="27">
        <v>840777</v>
      </c>
      <c r="N14" s="27">
        <v>657011.5</v>
      </c>
      <c r="O14" s="27">
        <v>511106.3</v>
      </c>
      <c r="P14" s="31" t="s">
        <v>37</v>
      </c>
      <c r="Q14" s="27">
        <v>140215</v>
      </c>
      <c r="R14" s="27">
        <v>104230.7</v>
      </c>
      <c r="S14" s="27">
        <v>101158.2</v>
      </c>
      <c r="T14" s="31" t="s">
        <v>37</v>
      </c>
      <c r="U14" s="31" t="s">
        <v>37</v>
      </c>
      <c r="V14" s="31" t="s">
        <v>37</v>
      </c>
      <c r="W14" s="27">
        <v>4005</v>
      </c>
      <c r="X14" s="27">
        <v>3798</v>
      </c>
      <c r="Y14" s="27">
        <v>4807</v>
      </c>
      <c r="Z14" s="31" t="s">
        <v>37</v>
      </c>
      <c r="AA14" s="31" t="s">
        <v>37</v>
      </c>
      <c r="AB14" s="31" t="s">
        <v>37</v>
      </c>
      <c r="AC14" s="27">
        <v>77658.3</v>
      </c>
      <c r="AD14" s="27">
        <v>89513.1</v>
      </c>
      <c r="AE14" s="27">
        <v>73410.7</v>
      </c>
      <c r="AF14" s="31" t="s">
        <v>37</v>
      </c>
      <c r="AG14" s="31" t="s">
        <v>37</v>
      </c>
      <c r="AH14" s="27">
        <f t="shared" si="0"/>
        <v>-4.439283958708832</v>
      </c>
      <c r="AI14" s="27">
        <f t="shared" si="1"/>
        <v>-1.6073799520188878</v>
      </c>
      <c r="AJ14" s="27">
        <f t="shared" si="2"/>
        <v>-1.4885932091758802</v>
      </c>
      <c r="AK14" s="27">
        <f t="shared" si="3"/>
        <v>-1.6613172098373012</v>
      </c>
      <c r="AL14" s="27">
        <f t="shared" si="4"/>
        <v>-1.1650685719608347</v>
      </c>
      <c r="AM14" s="27">
        <f t="shared" si="5"/>
        <v>-1.8979971587539637</v>
      </c>
      <c r="AN14" s="27">
        <v>54185.9</v>
      </c>
      <c r="AO14" s="27">
        <v>12663.1</v>
      </c>
      <c r="AP14" s="27">
        <v>42491</v>
      </c>
      <c r="AQ14" s="27">
        <v>42753.5</v>
      </c>
      <c r="AR14" s="27">
        <v>42527.1</v>
      </c>
      <c r="AS14" s="27">
        <v>72012.100000000006</v>
      </c>
      <c r="AT14" s="27">
        <v>-12206</v>
      </c>
      <c r="AU14" s="27">
        <v>-7878.1</v>
      </c>
      <c r="AV14" s="27">
        <v>-28544.400000000001</v>
      </c>
      <c r="AW14" s="27">
        <v>-25734.7</v>
      </c>
      <c r="AX14" s="27">
        <v>-36501.800000000003</v>
      </c>
      <c r="AY14" s="27">
        <v>-37941.1</v>
      </c>
      <c r="AZ14" s="26">
        <v>-1.1000000000000001</v>
      </c>
      <c r="BA14" s="30">
        <v>-0.59099999999999997</v>
      </c>
      <c r="BB14" s="26">
        <v>-3.23</v>
      </c>
      <c r="BC14" s="26">
        <v>-2.91</v>
      </c>
      <c r="BD14" s="26">
        <v>-4.38</v>
      </c>
      <c r="BE14" s="26">
        <v>-5.18</v>
      </c>
    </row>
    <row r="15" spans="1:57">
      <c r="A15" s="29" t="s">
        <v>20</v>
      </c>
      <c r="B15" s="29" t="s">
        <v>21</v>
      </c>
      <c r="C15" s="28" t="s">
        <v>9</v>
      </c>
      <c r="D15" s="27">
        <v>78.2</v>
      </c>
      <c r="E15" s="27">
        <v>84.3</v>
      </c>
      <c r="F15" s="27">
        <v>84.8</v>
      </c>
      <c r="G15" s="27">
        <v>82.6</v>
      </c>
      <c r="H15" s="27">
        <v>84.9</v>
      </c>
      <c r="I15" s="27">
        <v>82.5</v>
      </c>
      <c r="J15" s="27">
        <v>106442893.40000001</v>
      </c>
      <c r="K15" s="27">
        <v>105405987</v>
      </c>
      <c r="L15" s="27">
        <v>94367130.400000006</v>
      </c>
      <c r="M15" s="27">
        <v>79053423.5</v>
      </c>
      <c r="N15" s="27">
        <v>69444607.900000006</v>
      </c>
      <c r="O15" s="27">
        <v>65689999.399999999</v>
      </c>
      <c r="P15" s="31" t="s">
        <v>37</v>
      </c>
      <c r="Q15" s="27">
        <v>8199414.7999999998</v>
      </c>
      <c r="R15" s="27">
        <v>6555619.5999999996</v>
      </c>
      <c r="S15" s="27">
        <v>5631984.5999999996</v>
      </c>
      <c r="T15" s="27">
        <v>5037860.5</v>
      </c>
      <c r="U15" s="27">
        <v>4305048.0999999996</v>
      </c>
      <c r="V15" s="31" t="s">
        <v>37</v>
      </c>
      <c r="W15" s="27">
        <v>1618617.8</v>
      </c>
      <c r="X15" s="27">
        <v>1828852.2</v>
      </c>
      <c r="Y15" s="27">
        <v>1260026.6000000001</v>
      </c>
      <c r="Z15" s="27">
        <v>1527995.2</v>
      </c>
      <c r="AA15" s="27">
        <v>1515171.9</v>
      </c>
      <c r="AB15" s="31" t="s">
        <v>37</v>
      </c>
      <c r="AC15" s="27">
        <v>2697199.6</v>
      </c>
      <c r="AD15" s="27">
        <v>1875484.5</v>
      </c>
      <c r="AE15" s="27">
        <v>1529497.1</v>
      </c>
      <c r="AF15" s="27">
        <v>1175771.3999999999</v>
      </c>
      <c r="AG15" s="27">
        <v>1264516.3</v>
      </c>
      <c r="AH15" s="27">
        <f t="shared" si="0"/>
        <v>22.81892481027716</v>
      </c>
      <c r="AI15" s="27">
        <f t="shared" si="1"/>
        <v>2.257586050386895</v>
      </c>
      <c r="AJ15" s="27">
        <f t="shared" si="2"/>
        <v>1.9526352771112505</v>
      </c>
      <c r="AK15" s="27">
        <f t="shared" si="3"/>
        <v>1.7544302457471628</v>
      </c>
      <c r="AL15" s="27">
        <f t="shared" si="4"/>
        <v>1.7429650280031848</v>
      </c>
      <c r="AM15" s="27">
        <f t="shared" si="5"/>
        <v>1.8053552947521021</v>
      </c>
      <c r="AN15" s="27">
        <v>2965682.1</v>
      </c>
      <c r="AO15" s="27">
        <v>2875962.8</v>
      </c>
      <c r="AP15" s="27">
        <v>2853152.2</v>
      </c>
      <c r="AQ15" s="27">
        <v>2817436.9</v>
      </c>
      <c r="AR15" s="27">
        <v>2743799.6</v>
      </c>
      <c r="AS15" s="27">
        <v>2627252.5</v>
      </c>
      <c r="AT15" s="27">
        <v>129965.9</v>
      </c>
      <c r="AU15" s="27">
        <v>1273910.6000000001</v>
      </c>
      <c r="AV15" s="27">
        <v>1461180.3</v>
      </c>
      <c r="AW15" s="27">
        <v>1605898.5</v>
      </c>
      <c r="AX15" s="27">
        <v>1574213.8</v>
      </c>
      <c r="AY15" s="27">
        <v>1455255.1</v>
      </c>
      <c r="AZ15" s="30">
        <v>0.128</v>
      </c>
      <c r="BA15" s="30">
        <v>0.81299999999999994</v>
      </c>
      <c r="BB15" s="30">
        <v>0.95099999999999996</v>
      </c>
      <c r="BC15" s="26">
        <v>1.05</v>
      </c>
      <c r="BD15" s="26">
        <v>1.0900000000000001</v>
      </c>
      <c r="BE15" s="26">
        <v>1.1100000000000001</v>
      </c>
    </row>
    <row r="16" spans="1:57" ht="22.5">
      <c r="A16" s="29" t="s">
        <v>22</v>
      </c>
      <c r="B16" s="29" t="s">
        <v>23</v>
      </c>
      <c r="C16" s="28" t="s">
        <v>9</v>
      </c>
      <c r="D16" s="27">
        <v>22.5</v>
      </c>
      <c r="E16" s="27">
        <v>26.2</v>
      </c>
      <c r="F16" s="27">
        <v>24.1</v>
      </c>
      <c r="G16" s="27">
        <v>27.6</v>
      </c>
      <c r="H16" s="27">
        <v>27.1</v>
      </c>
      <c r="I16" s="27">
        <v>17.600000000000001</v>
      </c>
      <c r="J16" s="27">
        <v>16349456.800000001</v>
      </c>
      <c r="K16" s="27">
        <v>14207412</v>
      </c>
      <c r="L16" s="27">
        <v>12159278</v>
      </c>
      <c r="M16" s="27">
        <v>9252668</v>
      </c>
      <c r="N16" s="27">
        <v>7139272.4000000004</v>
      </c>
      <c r="O16" s="27">
        <v>5666191.5999999996</v>
      </c>
      <c r="P16" s="27">
        <v>1229377.8</v>
      </c>
      <c r="Q16" s="27">
        <v>1135862.8</v>
      </c>
      <c r="R16" s="27">
        <v>1042026.9</v>
      </c>
      <c r="S16" s="27">
        <v>851682.8</v>
      </c>
      <c r="T16" s="27">
        <v>790692.6</v>
      </c>
      <c r="U16" s="27">
        <v>571186.5</v>
      </c>
      <c r="V16" s="27">
        <v>738917.3</v>
      </c>
      <c r="W16" s="27">
        <v>527365.9</v>
      </c>
      <c r="X16" s="27">
        <v>219055.5</v>
      </c>
      <c r="Y16" s="27">
        <v>74171.199999999997</v>
      </c>
      <c r="Z16" s="27">
        <v>61993</v>
      </c>
      <c r="AA16" s="27">
        <v>53347.1</v>
      </c>
      <c r="AB16" s="27">
        <v>198082.8</v>
      </c>
      <c r="AC16" s="27">
        <v>210847</v>
      </c>
      <c r="AD16" s="27">
        <v>47654.3</v>
      </c>
      <c r="AE16" s="27">
        <v>15940</v>
      </c>
      <c r="AF16" s="27">
        <v>13767</v>
      </c>
      <c r="AG16" s="27">
        <v>59640.2</v>
      </c>
      <c r="AH16" s="27">
        <f t="shared" si="0"/>
        <v>2.6274580968422505</v>
      </c>
      <c r="AI16" s="27">
        <f t="shared" si="1"/>
        <v>3.8065056766502949</v>
      </c>
      <c r="AJ16" s="27">
        <f t="shared" si="2"/>
        <v>2.0204348119130731</v>
      </c>
      <c r="AK16" s="27">
        <f t="shared" si="3"/>
        <v>1.586505406146542</v>
      </c>
      <c r="AL16" s="27">
        <f t="shared" si="4"/>
        <v>1.7311420561242032</v>
      </c>
      <c r="AM16" s="27">
        <f t="shared" si="5"/>
        <v>1.390514473266613</v>
      </c>
      <c r="AN16" s="27">
        <v>290299.7</v>
      </c>
      <c r="AO16" s="27">
        <v>284583.5</v>
      </c>
      <c r="AP16" s="27">
        <v>272788.40000000002</v>
      </c>
      <c r="AQ16" s="27">
        <v>269604.7</v>
      </c>
      <c r="AR16" s="27">
        <v>261811</v>
      </c>
      <c r="AS16" s="27">
        <v>246229.8</v>
      </c>
      <c r="AT16" s="27">
        <v>110486.9</v>
      </c>
      <c r="AU16" s="27">
        <v>74762.399999999994</v>
      </c>
      <c r="AV16" s="27">
        <v>135014.70000000001</v>
      </c>
      <c r="AW16" s="27">
        <v>169936.2</v>
      </c>
      <c r="AX16" s="27">
        <v>151236</v>
      </c>
      <c r="AY16" s="27">
        <v>177078.2</v>
      </c>
      <c r="AZ16" s="30">
        <v>0.56399999999999995</v>
      </c>
      <c r="BA16" s="30">
        <v>0.36899999999999999</v>
      </c>
      <c r="BB16" s="30">
        <v>0.66800000000000004</v>
      </c>
      <c r="BC16" s="30">
        <v>0.85199999999999998</v>
      </c>
      <c r="BD16" s="30">
        <v>0.70899999999999996</v>
      </c>
      <c r="BE16" s="26">
        <v>1.03</v>
      </c>
    </row>
    <row r="17" spans="1:57">
      <c r="A17" s="29" t="s">
        <v>24</v>
      </c>
      <c r="B17" s="29" t="s">
        <v>25</v>
      </c>
      <c r="C17" s="28" t="s">
        <v>9</v>
      </c>
      <c r="D17" s="27">
        <v>80.599999999999994</v>
      </c>
      <c r="E17" s="27">
        <v>78.3</v>
      </c>
      <c r="F17" s="27">
        <v>81.900000000000006</v>
      </c>
      <c r="G17" s="27">
        <v>77.599999999999994</v>
      </c>
      <c r="H17" s="27">
        <v>76.3</v>
      </c>
      <c r="I17" s="27">
        <v>69.599999999999994</v>
      </c>
      <c r="J17" s="27">
        <v>750318926.70000005</v>
      </c>
      <c r="K17" s="27">
        <v>676738656.89999998</v>
      </c>
      <c r="L17" s="27">
        <v>594376727.89999998</v>
      </c>
      <c r="M17" s="27">
        <v>553156670.70000005</v>
      </c>
      <c r="N17" s="27">
        <v>496304322.39999998</v>
      </c>
      <c r="O17" s="27">
        <v>442995339.5</v>
      </c>
      <c r="P17" s="27">
        <v>129239752.8</v>
      </c>
      <c r="Q17" s="27">
        <v>110246278.3</v>
      </c>
      <c r="R17" s="27">
        <v>87614790.400000006</v>
      </c>
      <c r="S17" s="27">
        <v>66729758.100000001</v>
      </c>
      <c r="T17" s="27">
        <v>54727535.399999999</v>
      </c>
      <c r="U17" s="27">
        <v>42936702.700000003</v>
      </c>
      <c r="V17" s="27">
        <v>5367874.7</v>
      </c>
      <c r="W17" s="27">
        <v>4772768.3</v>
      </c>
      <c r="X17" s="27">
        <v>4312692.7</v>
      </c>
      <c r="Y17" s="27">
        <v>4231484.7</v>
      </c>
      <c r="Z17" s="27">
        <v>3877200</v>
      </c>
      <c r="AA17" s="27">
        <v>3367600.7</v>
      </c>
      <c r="AB17" s="27">
        <v>6944909.0999999996</v>
      </c>
      <c r="AC17" s="27">
        <v>5451446.2000000002</v>
      </c>
      <c r="AD17" s="27">
        <v>2801273.7</v>
      </c>
      <c r="AE17" s="27">
        <v>2067463.2</v>
      </c>
      <c r="AF17" s="27">
        <v>1372759.3</v>
      </c>
      <c r="AG17" s="27">
        <v>983330.5</v>
      </c>
      <c r="AH17" s="27">
        <f t="shared" si="0"/>
        <v>0.86382272941178839</v>
      </c>
      <c r="AI17" s="27">
        <f t="shared" si="1"/>
        <v>0.86382272941178839</v>
      </c>
      <c r="AJ17" s="27">
        <f t="shared" si="2"/>
        <v>0.87913628184229919</v>
      </c>
      <c r="AK17" s="27">
        <f t="shared" si="3"/>
        <v>0.90606668723802708</v>
      </c>
      <c r="AL17" s="27">
        <f t="shared" si="4"/>
        <v>0.91177787386753195</v>
      </c>
      <c r="AM17" s="27">
        <f t="shared" si="5"/>
        <v>0.90232690410984362</v>
      </c>
      <c r="AN17" s="27">
        <v>25187960</v>
      </c>
      <c r="AO17" s="27">
        <v>25187960</v>
      </c>
      <c r="AP17" s="27">
        <v>24596789.800000001</v>
      </c>
      <c r="AQ17" s="27">
        <v>24518707.199999999</v>
      </c>
      <c r="AR17" s="27">
        <v>24147135.699999999</v>
      </c>
      <c r="AS17" s="27">
        <v>23344135.699999999</v>
      </c>
      <c r="AT17" s="27">
        <v>29158714.100000001</v>
      </c>
      <c r="AU17" s="27">
        <v>29158714.100000001</v>
      </c>
      <c r="AV17" s="27">
        <v>27978358.199999999</v>
      </c>
      <c r="AW17" s="27">
        <v>27060598.899999999</v>
      </c>
      <c r="AX17" s="27">
        <v>26483572.800000001</v>
      </c>
      <c r="AY17" s="27">
        <v>25871040.300000001</v>
      </c>
      <c r="AZ17" s="26">
        <v>3.27</v>
      </c>
      <c r="BA17" s="26">
        <v>3.27</v>
      </c>
      <c r="BB17" s="26">
        <v>3.19</v>
      </c>
      <c r="BC17" s="26">
        <v>3.17</v>
      </c>
      <c r="BD17" s="26">
        <v>3.27</v>
      </c>
      <c r="BE17" s="26">
        <v>3.25</v>
      </c>
    </row>
    <row r="18" spans="1:57" ht="22.5">
      <c r="A18" s="29" t="s">
        <v>26</v>
      </c>
      <c r="B18" s="29" t="s">
        <v>27</v>
      </c>
      <c r="C18" s="28" t="s">
        <v>9</v>
      </c>
      <c r="D18" s="27">
        <v>76.900000000000006</v>
      </c>
      <c r="E18" s="27">
        <v>84.3</v>
      </c>
      <c r="F18" s="27">
        <v>84.8</v>
      </c>
      <c r="G18" s="27">
        <v>82.2</v>
      </c>
      <c r="H18" s="27">
        <v>81</v>
      </c>
      <c r="I18" s="27">
        <v>79.7</v>
      </c>
      <c r="J18" s="27">
        <v>15788722.300000001</v>
      </c>
      <c r="K18" s="27">
        <v>12257389.300000001</v>
      </c>
      <c r="L18" s="27">
        <v>10089188.199999999</v>
      </c>
      <c r="M18" s="27">
        <v>9769611.0999999996</v>
      </c>
      <c r="N18" s="27">
        <v>7917210</v>
      </c>
      <c r="O18" s="27">
        <v>6495262.7999999998</v>
      </c>
      <c r="P18" s="31" t="s">
        <v>37</v>
      </c>
      <c r="Q18" s="31" t="s">
        <v>37</v>
      </c>
      <c r="R18" s="31" t="s">
        <v>37</v>
      </c>
      <c r="S18" s="31" t="s">
        <v>37</v>
      </c>
      <c r="T18" s="31" t="s">
        <v>37</v>
      </c>
      <c r="U18" s="31" t="s">
        <v>37</v>
      </c>
      <c r="V18" s="31" t="s">
        <v>37</v>
      </c>
      <c r="W18" s="31" t="s">
        <v>37</v>
      </c>
      <c r="X18" s="31" t="s">
        <v>37</v>
      </c>
      <c r="Y18" s="31" t="s">
        <v>37</v>
      </c>
      <c r="Z18" s="31" t="s">
        <v>37</v>
      </c>
      <c r="AA18" s="31" t="s">
        <v>37</v>
      </c>
      <c r="AB18" s="31" t="s">
        <v>37</v>
      </c>
      <c r="AC18" s="31" t="s">
        <v>37</v>
      </c>
      <c r="AD18" s="27">
        <v>135890.9</v>
      </c>
      <c r="AE18" s="27">
        <v>187562.4</v>
      </c>
      <c r="AF18" s="27">
        <v>92563.9</v>
      </c>
      <c r="AG18" s="27">
        <v>88918.2</v>
      </c>
      <c r="AH18" s="27">
        <f t="shared" si="0"/>
        <v>6.8722412830995117</v>
      </c>
      <c r="AI18" s="27">
        <f t="shared" si="1"/>
        <v>6.9894407641262593</v>
      </c>
      <c r="AJ18" s="27">
        <f t="shared" si="2"/>
        <v>4.7084525963035349</v>
      </c>
      <c r="AK18" s="27">
        <f t="shared" si="3"/>
        <v>5.0347083390618979</v>
      </c>
      <c r="AL18" s="27">
        <f t="shared" si="4"/>
        <v>4.7213277653101358</v>
      </c>
      <c r="AM18" s="27">
        <f t="shared" si="5"/>
        <v>3.0956593869714717</v>
      </c>
      <c r="AN18" s="27">
        <v>506160.5</v>
      </c>
      <c r="AO18" s="27">
        <v>495253.6</v>
      </c>
      <c r="AP18" s="27">
        <v>485434.4</v>
      </c>
      <c r="AQ18" s="27">
        <v>446762.9</v>
      </c>
      <c r="AR18" s="27">
        <v>408139.9</v>
      </c>
      <c r="AS18" s="27">
        <v>347071.4</v>
      </c>
      <c r="AT18" s="27">
        <v>73652.899999999994</v>
      </c>
      <c r="AU18" s="27">
        <v>70857.399999999994</v>
      </c>
      <c r="AV18" s="27">
        <v>103098.5</v>
      </c>
      <c r="AW18" s="27">
        <v>88736.6</v>
      </c>
      <c r="AX18" s="27">
        <v>86446</v>
      </c>
      <c r="AY18" s="27">
        <v>112115.5</v>
      </c>
      <c r="AZ18" s="30">
        <v>0.35599999999999998</v>
      </c>
      <c r="BA18" s="30">
        <v>5.7000000000000002E-2</v>
      </c>
      <c r="BB18" s="30">
        <v>0.311</v>
      </c>
      <c r="BC18" s="30">
        <v>0.27</v>
      </c>
      <c r="BD18" s="30">
        <v>0.19800000000000001</v>
      </c>
      <c r="BE18" s="30">
        <v>0.85499999999999998</v>
      </c>
    </row>
    <row r="19" spans="1:57">
      <c r="A19" s="29" t="s">
        <v>28</v>
      </c>
      <c r="B19" s="29" t="s">
        <v>29</v>
      </c>
      <c r="C19" s="28" t="s">
        <v>9</v>
      </c>
      <c r="D19" s="27">
        <v>92.3</v>
      </c>
      <c r="E19" s="27">
        <v>93.6</v>
      </c>
      <c r="F19" s="27">
        <v>93.5</v>
      </c>
      <c r="G19" s="27">
        <v>96.5</v>
      </c>
      <c r="H19" s="27">
        <v>93.1</v>
      </c>
      <c r="I19" s="27">
        <v>92.1</v>
      </c>
      <c r="J19" s="27">
        <v>266305180.80000001</v>
      </c>
      <c r="K19" s="27">
        <v>241571693.69999999</v>
      </c>
      <c r="L19" s="27">
        <v>238850842.5</v>
      </c>
      <c r="M19" s="27">
        <v>233162902.09999999</v>
      </c>
      <c r="N19" s="27">
        <v>218866298.5</v>
      </c>
      <c r="O19" s="27">
        <v>197412990.09999999</v>
      </c>
      <c r="P19" s="27">
        <v>35064702.200000003</v>
      </c>
      <c r="Q19" s="27">
        <v>32046371.5</v>
      </c>
      <c r="R19" s="27">
        <v>27320011.899999999</v>
      </c>
      <c r="S19" s="27">
        <v>26177956.800000001</v>
      </c>
      <c r="T19" s="31" t="s">
        <v>37</v>
      </c>
      <c r="U19" s="27">
        <v>19154254.399999999</v>
      </c>
      <c r="V19" s="27">
        <v>2448730.6</v>
      </c>
      <c r="W19" s="27">
        <v>2669325.6</v>
      </c>
      <c r="X19" s="27">
        <v>3771712.1</v>
      </c>
      <c r="Y19" s="27">
        <v>4233301.7</v>
      </c>
      <c r="Z19" s="31" t="s">
        <v>37</v>
      </c>
      <c r="AA19" s="27">
        <v>4560829.8</v>
      </c>
      <c r="AB19" s="27">
        <v>6827243.2000000002</v>
      </c>
      <c r="AC19" s="27">
        <v>6894088</v>
      </c>
      <c r="AD19" s="27">
        <v>6639492.2000000002</v>
      </c>
      <c r="AE19" s="27">
        <v>6885546.0999999996</v>
      </c>
      <c r="AF19" s="27">
        <v>3497418.2</v>
      </c>
      <c r="AG19" s="27">
        <v>3286917.5</v>
      </c>
      <c r="AH19" s="27">
        <f t="shared" si="0"/>
        <v>1.8427817981804004</v>
      </c>
      <c r="AI19" s="27">
        <f t="shared" si="1"/>
        <v>1.9571163228308355</v>
      </c>
      <c r="AJ19" s="27">
        <f t="shared" si="2"/>
        <v>2.107651758141655</v>
      </c>
      <c r="AK19" s="27">
        <f t="shared" si="3"/>
        <v>2.3278790988023959</v>
      </c>
      <c r="AL19" s="27">
        <f t="shared" si="4"/>
        <v>2.6675769139777352</v>
      </c>
      <c r="AM19" s="27">
        <f t="shared" si="5"/>
        <v>2.5552922800953843</v>
      </c>
      <c r="AN19" s="27">
        <v>7569443.5</v>
      </c>
      <c r="AO19" s="27">
        <v>7474735.5</v>
      </c>
      <c r="AP19" s="27">
        <v>7516781.5</v>
      </c>
      <c r="AQ19" s="27">
        <v>7505131.0999999996</v>
      </c>
      <c r="AR19" s="27">
        <v>7432897.9000000004</v>
      </c>
      <c r="AS19" s="27">
        <v>6858747.4000000004</v>
      </c>
      <c r="AT19" s="27">
        <v>4107617.9</v>
      </c>
      <c r="AU19" s="27">
        <v>3819259.7</v>
      </c>
      <c r="AV19" s="27">
        <v>3566424.8</v>
      </c>
      <c r="AW19" s="27">
        <v>3224021</v>
      </c>
      <c r="AX19" s="27">
        <v>2786385.6</v>
      </c>
      <c r="AY19" s="27">
        <v>2684134.2000000002</v>
      </c>
      <c r="AZ19" s="26">
        <v>1.17</v>
      </c>
      <c r="BA19" s="26">
        <v>1.22</v>
      </c>
      <c r="BB19" s="26">
        <v>1.1299999999999999</v>
      </c>
      <c r="BC19" s="26">
        <v>1.05</v>
      </c>
      <c r="BD19" s="30">
        <v>0.86699999999999999</v>
      </c>
      <c r="BE19" s="30">
        <v>0.60699999999999998</v>
      </c>
    </row>
    <row r="20" spans="1:57" ht="22.5">
      <c r="A20" s="29" t="s">
        <v>30</v>
      </c>
      <c r="B20" s="29" t="s">
        <v>31</v>
      </c>
      <c r="C20" s="28" t="s">
        <v>9</v>
      </c>
      <c r="D20" s="27">
        <v>115.1</v>
      </c>
      <c r="E20" s="27">
        <v>111.7</v>
      </c>
      <c r="F20" s="27">
        <v>107</v>
      </c>
      <c r="G20" s="27">
        <v>114.4</v>
      </c>
      <c r="H20" s="27">
        <v>119.6</v>
      </c>
      <c r="I20" s="27">
        <v>122.8</v>
      </c>
      <c r="J20" s="27">
        <v>178256915.19999999</v>
      </c>
      <c r="K20" s="27">
        <v>174436496.19999999</v>
      </c>
      <c r="L20" s="27">
        <v>188058664.30000001</v>
      </c>
      <c r="M20" s="27">
        <v>195821258.40000001</v>
      </c>
      <c r="N20" s="27">
        <v>184237255</v>
      </c>
      <c r="O20" s="27">
        <v>155791709.80000001</v>
      </c>
      <c r="P20" s="31" t="s">
        <v>37</v>
      </c>
      <c r="Q20" s="31" t="s">
        <v>37</v>
      </c>
      <c r="R20" s="27">
        <v>29892179.100000001</v>
      </c>
      <c r="S20" s="27">
        <v>28636342.800000001</v>
      </c>
      <c r="T20" s="27">
        <v>26794960.5</v>
      </c>
      <c r="U20" s="27">
        <v>23944255.800000001</v>
      </c>
      <c r="V20" s="31" t="s">
        <v>37</v>
      </c>
      <c r="W20" s="31" t="s">
        <v>37</v>
      </c>
      <c r="X20" s="27">
        <v>1336131.8999999999</v>
      </c>
      <c r="Y20" s="27">
        <v>935485.9</v>
      </c>
      <c r="Z20" s="27">
        <v>906723.5</v>
      </c>
      <c r="AA20" s="27">
        <v>718466.9</v>
      </c>
      <c r="AB20" s="27">
        <v>2841183.2</v>
      </c>
      <c r="AC20" s="27">
        <v>3303104.5</v>
      </c>
      <c r="AD20" s="27">
        <v>3380250.5</v>
      </c>
      <c r="AE20" s="27">
        <v>2683271.5</v>
      </c>
      <c r="AF20" s="27">
        <v>2133292.9</v>
      </c>
      <c r="AG20" s="27">
        <v>2473825.4</v>
      </c>
      <c r="AH20" s="27">
        <f t="shared" si="0"/>
        <v>1.685475871958193</v>
      </c>
      <c r="AI20" s="27">
        <f t="shared" si="1"/>
        <v>1.5730759291694112</v>
      </c>
      <c r="AJ20" s="27">
        <f t="shared" si="2"/>
        <v>1.6720217351019504</v>
      </c>
      <c r="AK20" s="27">
        <f t="shared" si="3"/>
        <v>1.7221020843608599</v>
      </c>
      <c r="AL20" s="27">
        <f t="shared" si="4"/>
        <v>1.8426865756361877</v>
      </c>
      <c r="AM20" s="27">
        <f t="shared" si="5"/>
        <v>1.902471639559191</v>
      </c>
      <c r="AN20" s="27">
        <v>9420971.5999999996</v>
      </c>
      <c r="AO20" s="27">
        <v>9137765.0999999996</v>
      </c>
      <c r="AP20" s="27">
        <v>9118464.5</v>
      </c>
      <c r="AQ20" s="27">
        <v>9124949.5</v>
      </c>
      <c r="AR20" s="27">
        <v>9096166.6999999993</v>
      </c>
      <c r="AS20" s="27">
        <v>8938425.5</v>
      </c>
      <c r="AT20" s="27">
        <v>5589502.5</v>
      </c>
      <c r="AU20" s="27">
        <v>5808851.9000000004</v>
      </c>
      <c r="AV20" s="27">
        <v>5453556.2000000002</v>
      </c>
      <c r="AW20" s="27">
        <v>5298727.4000000004</v>
      </c>
      <c r="AX20" s="27">
        <v>4936361.3</v>
      </c>
      <c r="AY20" s="27">
        <v>4698322.5999999996</v>
      </c>
      <c r="AZ20" s="26">
        <v>2.17</v>
      </c>
      <c r="BA20" s="26">
        <v>1.91</v>
      </c>
      <c r="BB20" s="26">
        <v>1.77</v>
      </c>
      <c r="BC20" s="26">
        <v>1.73</v>
      </c>
      <c r="BD20" s="26">
        <v>1.54</v>
      </c>
      <c r="BE20" s="26">
        <v>1.7</v>
      </c>
    </row>
    <row r="21" spans="1:57">
      <c r="A21" s="29" t="s">
        <v>32</v>
      </c>
      <c r="B21" s="29" t="s">
        <v>33</v>
      </c>
      <c r="C21" s="28" t="s">
        <v>9</v>
      </c>
      <c r="D21" s="27">
        <v>69.2</v>
      </c>
      <c r="E21" s="27">
        <v>82.4</v>
      </c>
      <c r="F21" s="27">
        <v>75.7</v>
      </c>
      <c r="G21" s="27">
        <v>71</v>
      </c>
      <c r="H21" s="27">
        <v>87.8</v>
      </c>
      <c r="I21" s="27">
        <v>100.7</v>
      </c>
      <c r="J21" s="27">
        <v>2535108.1</v>
      </c>
      <c r="K21" s="27">
        <v>2311228.7000000002</v>
      </c>
      <c r="L21" s="27">
        <v>2073683.4</v>
      </c>
      <c r="M21" s="27">
        <v>1641428.9</v>
      </c>
      <c r="N21" s="27">
        <v>854800.1</v>
      </c>
      <c r="O21" s="27">
        <v>523799.4</v>
      </c>
      <c r="P21" s="27">
        <v>419025.6</v>
      </c>
      <c r="Q21" s="27">
        <v>412971.9</v>
      </c>
      <c r="R21" s="27">
        <v>405370.7</v>
      </c>
      <c r="S21" s="27">
        <v>341814.7</v>
      </c>
      <c r="T21" s="31" t="s">
        <v>37</v>
      </c>
      <c r="U21" s="31" t="s">
        <v>37</v>
      </c>
      <c r="V21" s="27">
        <v>19780</v>
      </c>
      <c r="W21" s="27">
        <v>19026</v>
      </c>
      <c r="X21" s="27">
        <v>16601.099999999999</v>
      </c>
      <c r="Y21" s="27">
        <v>13791</v>
      </c>
      <c r="Z21" s="31" t="s">
        <v>37</v>
      </c>
      <c r="AA21" s="31" t="s">
        <v>37</v>
      </c>
      <c r="AB21" s="27">
        <v>35520.1</v>
      </c>
      <c r="AC21" s="27">
        <v>18806.7</v>
      </c>
      <c r="AD21" s="27">
        <v>8469.7999999999993</v>
      </c>
      <c r="AE21" s="27">
        <v>7367.9</v>
      </c>
      <c r="AF21" s="31" t="s">
        <v>37</v>
      </c>
      <c r="AG21" s="31" t="s">
        <v>37</v>
      </c>
      <c r="AH21" s="27">
        <f t="shared" si="0"/>
        <v>5.3855513179655068</v>
      </c>
      <c r="AI21" s="27">
        <f t="shared" si="1"/>
        <v>3.6666487698952444</v>
      </c>
      <c r="AJ21" s="27">
        <f t="shared" si="2"/>
        <v>3.2947713549895039</v>
      </c>
      <c r="AK21" s="27">
        <f t="shared" si="3"/>
        <v>3.2680366687899851</v>
      </c>
      <c r="AL21" s="27">
        <f t="shared" si="4"/>
        <v>3.3339563081902197</v>
      </c>
      <c r="AM21" s="27">
        <f t="shared" si="5"/>
        <v>3.6035710975873467</v>
      </c>
      <c r="AN21" s="27">
        <v>63827.4</v>
      </c>
      <c r="AO21" s="27">
        <v>61463.3</v>
      </c>
      <c r="AP21" s="27">
        <v>60896.6</v>
      </c>
      <c r="AQ21" s="27">
        <v>58999.5</v>
      </c>
      <c r="AR21" s="27">
        <v>58511.6</v>
      </c>
      <c r="AS21" s="27">
        <v>58325.599999999999</v>
      </c>
      <c r="AT21" s="27">
        <v>11851.6</v>
      </c>
      <c r="AU21" s="27">
        <v>16762.8</v>
      </c>
      <c r="AV21" s="27">
        <v>18482.8</v>
      </c>
      <c r="AW21" s="27">
        <v>18053.5</v>
      </c>
      <c r="AX21" s="27">
        <v>17550.2</v>
      </c>
      <c r="AY21" s="27">
        <v>16185.5</v>
      </c>
      <c r="AZ21" s="30">
        <v>0.41599999999999998</v>
      </c>
      <c r="BA21" s="30">
        <v>0.52200000000000002</v>
      </c>
      <c r="BB21" s="30">
        <v>0.67700000000000005</v>
      </c>
      <c r="BC21" s="30">
        <v>0.64400000000000002</v>
      </c>
      <c r="BD21" s="30">
        <v>0.59699999999999998</v>
      </c>
      <c r="BE21" s="30">
        <v>0.627</v>
      </c>
    </row>
    <row r="22" spans="1:57" ht="22.5">
      <c r="A22" s="29" t="s">
        <v>34</v>
      </c>
      <c r="B22" s="29" t="s">
        <v>35</v>
      </c>
      <c r="C22" s="28" t="s">
        <v>9</v>
      </c>
      <c r="D22" s="27">
        <v>89.2</v>
      </c>
      <c r="E22" s="27">
        <v>84.1</v>
      </c>
      <c r="F22" s="27">
        <v>86.9</v>
      </c>
      <c r="G22" s="27">
        <v>88.6</v>
      </c>
      <c r="H22" s="27">
        <v>86.1</v>
      </c>
      <c r="I22" s="27">
        <v>75</v>
      </c>
      <c r="J22" s="27">
        <v>2458821.5</v>
      </c>
      <c r="K22" s="27">
        <v>2058462.8</v>
      </c>
      <c r="L22" s="27">
        <v>2079048.2</v>
      </c>
      <c r="M22" s="27">
        <v>2020530.8</v>
      </c>
      <c r="N22" s="27">
        <v>1638181.3</v>
      </c>
      <c r="O22" s="27">
        <v>1730627</v>
      </c>
      <c r="P22" s="27">
        <v>386302.6</v>
      </c>
      <c r="Q22" s="27">
        <v>338105</v>
      </c>
      <c r="R22" s="27">
        <v>333171.20000000001</v>
      </c>
      <c r="S22" s="27">
        <v>231149.5</v>
      </c>
      <c r="T22" s="27">
        <v>180445.9</v>
      </c>
      <c r="U22" s="27">
        <v>150548.4</v>
      </c>
      <c r="V22" s="27">
        <v>14682</v>
      </c>
      <c r="W22" s="27">
        <v>11469</v>
      </c>
      <c r="X22" s="27">
        <v>12402.1</v>
      </c>
      <c r="Y22" s="27">
        <v>22273</v>
      </c>
      <c r="Z22" s="27">
        <v>11253</v>
      </c>
      <c r="AA22" s="27">
        <v>11450</v>
      </c>
      <c r="AB22" s="27">
        <v>55359.6</v>
      </c>
      <c r="AC22" s="27">
        <v>39558.1</v>
      </c>
      <c r="AD22" s="27">
        <v>106905.8</v>
      </c>
      <c r="AE22" s="27">
        <v>54232</v>
      </c>
      <c r="AF22" s="27">
        <v>19708.8</v>
      </c>
      <c r="AG22" s="27">
        <v>36148.699999999997</v>
      </c>
      <c r="AH22" s="27">
        <f t="shared" si="0"/>
        <v>6.9023956969461056</v>
      </c>
      <c r="AI22" s="27">
        <f t="shared" si="1"/>
        <v>8.0915613868744085</v>
      </c>
      <c r="AJ22" s="27">
        <f t="shared" si="2"/>
        <v>9.6432261271776234</v>
      </c>
      <c r="AK22" s="27">
        <f t="shared" si="3"/>
        <v>10.655632707544974</v>
      </c>
      <c r="AL22" s="27">
        <f t="shared" si="4"/>
        <v>10.374765809387091</v>
      </c>
      <c r="AM22" s="27">
        <f t="shared" si="5"/>
        <v>-1.3836041526516538</v>
      </c>
      <c r="AN22" s="27">
        <v>97527.4</v>
      </c>
      <c r="AO22" s="27">
        <v>94727.1</v>
      </c>
      <c r="AP22" s="27">
        <v>89230.7</v>
      </c>
      <c r="AQ22" s="27">
        <v>87010.7</v>
      </c>
      <c r="AR22" s="27">
        <v>85278.5</v>
      </c>
      <c r="AS22" s="27">
        <v>86588.3</v>
      </c>
      <c r="AT22" s="27">
        <v>14129.5</v>
      </c>
      <c r="AU22" s="27">
        <v>11706.9</v>
      </c>
      <c r="AV22" s="27">
        <v>9253.2000000000007</v>
      </c>
      <c r="AW22" s="27">
        <v>8165.7</v>
      </c>
      <c r="AX22" s="27">
        <v>8219.7999999999993</v>
      </c>
      <c r="AY22" s="27">
        <v>-62581.7</v>
      </c>
      <c r="AZ22" s="30">
        <v>0.45900000000000002</v>
      </c>
      <c r="BA22" s="30">
        <v>0.504</v>
      </c>
      <c r="BB22" s="30">
        <v>0.34100000000000003</v>
      </c>
      <c r="BC22" s="30">
        <v>0.311</v>
      </c>
      <c r="BD22" s="30">
        <v>0.34300000000000003</v>
      </c>
      <c r="BE22" s="26">
        <v>-2.35</v>
      </c>
    </row>
    <row r="23" spans="1:57">
      <c r="A23" s="35" t="s">
        <v>36</v>
      </c>
      <c r="B23" s="35" t="s">
        <v>37</v>
      </c>
      <c r="C23" s="34" t="s">
        <v>9</v>
      </c>
      <c r="D23" s="32" t="s">
        <v>37</v>
      </c>
      <c r="E23" s="32" t="s">
        <v>37</v>
      </c>
      <c r="F23" s="32" t="s">
        <v>37</v>
      </c>
      <c r="G23" s="32" t="s">
        <v>37</v>
      </c>
      <c r="H23" s="32" t="s">
        <v>37</v>
      </c>
      <c r="I23" s="32" t="s">
        <v>37</v>
      </c>
      <c r="J23" s="32" t="s">
        <v>37</v>
      </c>
      <c r="K23" s="32" t="s">
        <v>37</v>
      </c>
      <c r="L23" s="32" t="s">
        <v>37</v>
      </c>
      <c r="M23" s="32" t="s">
        <v>37</v>
      </c>
      <c r="N23" s="32" t="s">
        <v>37</v>
      </c>
      <c r="O23" s="32" t="s">
        <v>37</v>
      </c>
      <c r="P23" s="32" t="s">
        <v>37</v>
      </c>
      <c r="Q23" s="32" t="s">
        <v>37</v>
      </c>
      <c r="R23" s="32" t="s">
        <v>37</v>
      </c>
      <c r="S23" s="32" t="s">
        <v>37</v>
      </c>
      <c r="T23" s="32" t="s">
        <v>37</v>
      </c>
      <c r="U23" s="32" t="s">
        <v>37</v>
      </c>
      <c r="V23" s="32" t="s">
        <v>37</v>
      </c>
      <c r="W23" s="32" t="s">
        <v>37</v>
      </c>
      <c r="X23" s="32" t="s">
        <v>37</v>
      </c>
      <c r="Y23" s="32" t="s">
        <v>37</v>
      </c>
      <c r="Z23" s="32" t="s">
        <v>37</v>
      </c>
      <c r="AA23" s="32" t="s">
        <v>37</v>
      </c>
      <c r="AB23" s="32" t="s">
        <v>37</v>
      </c>
      <c r="AC23" s="32" t="s">
        <v>37</v>
      </c>
      <c r="AD23" s="32" t="s">
        <v>37</v>
      </c>
      <c r="AE23" s="32" t="s">
        <v>37</v>
      </c>
      <c r="AF23" s="32" t="s">
        <v>37</v>
      </c>
      <c r="AG23" s="32" t="s">
        <v>37</v>
      </c>
      <c r="AH23" s="33" t="e">
        <f t="shared" si="0"/>
        <v>#VALUE!</v>
      </c>
      <c r="AI23" s="33" t="e">
        <f t="shared" si="1"/>
        <v>#VALUE!</v>
      </c>
      <c r="AJ23" s="33" t="e">
        <f t="shared" si="2"/>
        <v>#VALUE!</v>
      </c>
      <c r="AK23" s="33" t="e">
        <f t="shared" si="3"/>
        <v>#VALUE!</v>
      </c>
      <c r="AL23" s="33" t="e">
        <f t="shared" si="4"/>
        <v>#VALUE!</v>
      </c>
      <c r="AM23" s="33" t="e">
        <f t="shared" si="5"/>
        <v>#VALUE!</v>
      </c>
      <c r="AN23" s="32" t="s">
        <v>37</v>
      </c>
      <c r="AO23" s="32" t="s">
        <v>37</v>
      </c>
      <c r="AP23" s="32" t="s">
        <v>37</v>
      </c>
      <c r="AQ23" s="32" t="s">
        <v>37</v>
      </c>
      <c r="AR23" s="32" t="s">
        <v>37</v>
      </c>
      <c r="AS23" s="32" t="s">
        <v>37</v>
      </c>
      <c r="AT23" s="32" t="s">
        <v>37</v>
      </c>
      <c r="AU23" s="32" t="s">
        <v>37</v>
      </c>
      <c r="AV23" s="32" t="s">
        <v>37</v>
      </c>
      <c r="AW23" s="32" t="s">
        <v>37</v>
      </c>
      <c r="AX23" s="32" t="s">
        <v>37</v>
      </c>
      <c r="AY23" s="32" t="s">
        <v>37</v>
      </c>
      <c r="AZ23" s="32" t="s">
        <v>37</v>
      </c>
      <c r="BA23" s="32" t="s">
        <v>37</v>
      </c>
      <c r="BB23" s="32" t="s">
        <v>37</v>
      </c>
      <c r="BC23" s="32" t="s">
        <v>37</v>
      </c>
      <c r="BD23" s="32" t="s">
        <v>37</v>
      </c>
      <c r="BE23" s="32" t="s">
        <v>37</v>
      </c>
    </row>
    <row r="24" spans="1:57">
      <c r="A24" s="29" t="s">
        <v>38</v>
      </c>
      <c r="B24" s="29" t="s">
        <v>39</v>
      </c>
      <c r="C24" s="28" t="s">
        <v>9</v>
      </c>
      <c r="D24" s="27">
        <v>75.3</v>
      </c>
      <c r="E24" s="27">
        <v>73.599999999999994</v>
      </c>
      <c r="F24" s="27">
        <v>83.2</v>
      </c>
      <c r="G24" s="27">
        <v>76.400000000000006</v>
      </c>
      <c r="H24" s="27">
        <v>86</v>
      </c>
      <c r="I24" s="27">
        <v>79</v>
      </c>
      <c r="J24" s="27">
        <v>3123341.9</v>
      </c>
      <c r="K24" s="27">
        <v>2359088.7000000002</v>
      </c>
      <c r="L24" s="27">
        <v>2081536.9</v>
      </c>
      <c r="M24" s="27">
        <v>1951840</v>
      </c>
      <c r="N24" s="27">
        <v>1402170.3</v>
      </c>
      <c r="O24" s="27">
        <v>1512208.9</v>
      </c>
      <c r="P24" s="27">
        <v>1160153.8</v>
      </c>
      <c r="Q24" s="27">
        <v>454468.9</v>
      </c>
      <c r="R24" s="27">
        <v>280167.90000000002</v>
      </c>
      <c r="S24" s="27">
        <v>283550.59999999998</v>
      </c>
      <c r="T24" s="31" t="s">
        <v>37</v>
      </c>
      <c r="U24" s="31" t="s">
        <v>37</v>
      </c>
      <c r="V24" s="27">
        <v>3373</v>
      </c>
      <c r="W24" s="31" t="s">
        <v>37</v>
      </c>
      <c r="X24" s="31" t="s">
        <v>37</v>
      </c>
      <c r="Y24" s="27">
        <v>11634</v>
      </c>
      <c r="Z24" s="31" t="s">
        <v>37</v>
      </c>
      <c r="AA24" s="31" t="s">
        <v>37</v>
      </c>
      <c r="AB24" s="27">
        <v>67663.899999999994</v>
      </c>
      <c r="AC24" s="27">
        <v>43154</v>
      </c>
      <c r="AD24" s="27">
        <v>3062</v>
      </c>
      <c r="AE24" s="27">
        <v>9789</v>
      </c>
      <c r="AF24" s="31" t="s">
        <v>37</v>
      </c>
      <c r="AG24" s="31" t="s">
        <v>37</v>
      </c>
      <c r="AH24" s="27">
        <f t="shared" si="0"/>
        <v>3.5668388002974467</v>
      </c>
      <c r="AI24" s="27">
        <f t="shared" si="1"/>
        <v>8.767951318458417</v>
      </c>
      <c r="AJ24" s="27">
        <f t="shared" si="2"/>
        <v>4.6638329867027242</v>
      </c>
      <c r="AK24" s="27">
        <f t="shared" si="3"/>
        <v>3.7234310033026081</v>
      </c>
      <c r="AL24" s="27">
        <f t="shared" si="4"/>
        <v>2.9380000874469854</v>
      </c>
      <c r="AM24" s="27">
        <f t="shared" si="5"/>
        <v>1.8811220739243295</v>
      </c>
      <c r="AN24" s="27">
        <v>86338.9</v>
      </c>
      <c r="AO24" s="27">
        <v>82129.399999999994</v>
      </c>
      <c r="AP24" s="27">
        <v>76916.399999999994</v>
      </c>
      <c r="AQ24" s="27">
        <v>72267.7</v>
      </c>
      <c r="AR24" s="27">
        <v>67195</v>
      </c>
      <c r="AS24" s="27">
        <v>65509.7</v>
      </c>
      <c r="AT24" s="27">
        <v>24206</v>
      </c>
      <c r="AU24" s="27">
        <v>9367</v>
      </c>
      <c r="AV24" s="27">
        <v>16492.099999999999</v>
      </c>
      <c r="AW24" s="27">
        <v>19408.900000000001</v>
      </c>
      <c r="AX24" s="27">
        <v>22871</v>
      </c>
      <c r="AY24" s="27">
        <v>34824.800000000003</v>
      </c>
      <c r="AZ24" s="30">
        <v>0.66900000000000004</v>
      </c>
      <c r="BA24" s="30">
        <v>0.29399999999999998</v>
      </c>
      <c r="BB24" s="30">
        <v>0.52500000000000002</v>
      </c>
      <c r="BC24" s="30">
        <v>0.622</v>
      </c>
      <c r="BD24" s="30">
        <v>0.82099999999999995</v>
      </c>
      <c r="BE24" s="26">
        <v>1.2</v>
      </c>
    </row>
    <row r="25" spans="1:57" ht="22.5">
      <c r="A25" s="29" t="s">
        <v>40</v>
      </c>
      <c r="B25" s="29" t="s">
        <v>41</v>
      </c>
      <c r="C25" s="28" t="s">
        <v>9</v>
      </c>
      <c r="D25" s="27">
        <v>88.8</v>
      </c>
      <c r="E25" s="27">
        <v>85.7</v>
      </c>
      <c r="F25" s="27">
        <v>87.8</v>
      </c>
      <c r="G25" s="27">
        <v>78.900000000000006</v>
      </c>
      <c r="H25" s="27">
        <v>80.599999999999994</v>
      </c>
      <c r="I25" s="27">
        <v>75.599999999999994</v>
      </c>
      <c r="J25" s="27">
        <v>1124699731.3</v>
      </c>
      <c r="K25" s="27">
        <v>1038705861.5</v>
      </c>
      <c r="L25" s="27">
        <v>910069469.10000002</v>
      </c>
      <c r="M25" s="27">
        <v>855041430.10000002</v>
      </c>
      <c r="N25" s="27">
        <v>733099391.79999995</v>
      </c>
      <c r="O25" s="27">
        <v>635620347.29999995</v>
      </c>
      <c r="P25" s="27">
        <v>157195709.09999999</v>
      </c>
      <c r="Q25" s="27">
        <v>140303487.09999999</v>
      </c>
      <c r="R25" s="27">
        <v>93253429</v>
      </c>
      <c r="S25" s="27">
        <v>79052312.400000006</v>
      </c>
      <c r="T25" s="27">
        <v>65853955.700000003</v>
      </c>
      <c r="U25" s="27">
        <v>54438520.399999999</v>
      </c>
      <c r="V25" s="27">
        <v>8347380.7000000002</v>
      </c>
      <c r="W25" s="27">
        <v>7761069.9000000004</v>
      </c>
      <c r="X25" s="27">
        <v>14135432.1</v>
      </c>
      <c r="Y25" s="27">
        <v>6427560.2000000002</v>
      </c>
      <c r="Z25" s="27">
        <v>7491428.2000000002</v>
      </c>
      <c r="AA25" s="27">
        <v>7509143.4000000004</v>
      </c>
      <c r="AB25" s="27">
        <v>25269015.899999999</v>
      </c>
      <c r="AC25" s="27">
        <v>26474455.199999999</v>
      </c>
      <c r="AD25" s="27">
        <v>15517069.300000001</v>
      </c>
      <c r="AE25" s="27">
        <v>11410241.4</v>
      </c>
      <c r="AF25" s="27">
        <v>9020745.4000000004</v>
      </c>
      <c r="AG25" s="27">
        <v>7302640.7999999998</v>
      </c>
      <c r="AH25" s="27">
        <f t="shared" si="0"/>
        <v>1.2934655083498081</v>
      </c>
      <c r="AI25" s="27">
        <f t="shared" si="1"/>
        <v>1.4976054632289071</v>
      </c>
      <c r="AJ25" s="27">
        <f t="shared" si="2"/>
        <v>1.47761143742146</v>
      </c>
      <c r="AK25" s="27">
        <f t="shared" si="3"/>
        <v>1.6866350302459729</v>
      </c>
      <c r="AL25" s="27">
        <f t="shared" si="4"/>
        <v>1.6931520488624461</v>
      </c>
      <c r="AM25" s="27">
        <f t="shared" si="5"/>
        <v>1.3462069337661766</v>
      </c>
      <c r="AN25" s="27">
        <v>35244105</v>
      </c>
      <c r="AO25" s="27">
        <v>33488026.600000001</v>
      </c>
      <c r="AP25" s="27">
        <v>31637325.699999999</v>
      </c>
      <c r="AQ25" s="27">
        <v>31599871</v>
      </c>
      <c r="AR25" s="27">
        <v>31142569.600000001</v>
      </c>
      <c r="AS25" s="27">
        <v>31563951.800000001</v>
      </c>
      <c r="AT25" s="27">
        <v>27247812</v>
      </c>
      <c r="AU25" s="27">
        <v>22361047.300000001</v>
      </c>
      <c r="AV25" s="27">
        <v>21411126.699999999</v>
      </c>
      <c r="AW25" s="27">
        <v>18735452.800000001</v>
      </c>
      <c r="AX25" s="27">
        <v>18393250.399999999</v>
      </c>
      <c r="AY25" s="27">
        <v>23446582.399999999</v>
      </c>
      <c r="AZ25" s="26">
        <v>1.98</v>
      </c>
      <c r="BA25" s="26">
        <v>1.72</v>
      </c>
      <c r="BB25" s="26">
        <v>1.67</v>
      </c>
      <c r="BC25" s="26">
        <v>1.54</v>
      </c>
      <c r="BD25" s="26">
        <v>1.5</v>
      </c>
      <c r="BE25" s="26">
        <v>1.98</v>
      </c>
    </row>
    <row r="26" spans="1:57" ht="22.5">
      <c r="A26" s="29" t="s">
        <v>42</v>
      </c>
      <c r="B26" s="29" t="s">
        <v>43</v>
      </c>
      <c r="C26" s="28" t="s">
        <v>9</v>
      </c>
      <c r="D26" s="27">
        <v>94.2</v>
      </c>
      <c r="E26" s="27">
        <v>97.1</v>
      </c>
      <c r="F26" s="27">
        <v>91.1</v>
      </c>
      <c r="G26" s="27">
        <v>75.599999999999994</v>
      </c>
      <c r="H26" s="27">
        <v>84.5</v>
      </c>
      <c r="I26" s="27">
        <v>89.3</v>
      </c>
      <c r="J26" s="27">
        <v>6054839.2999999998</v>
      </c>
      <c r="K26" s="27">
        <v>5481518.2000000002</v>
      </c>
      <c r="L26" s="27">
        <v>5343972</v>
      </c>
      <c r="M26" s="27">
        <v>4831647.0999999996</v>
      </c>
      <c r="N26" s="27">
        <v>4170421.4</v>
      </c>
      <c r="O26" s="27">
        <v>3403291.5</v>
      </c>
      <c r="P26" s="27">
        <v>1105100.6000000001</v>
      </c>
      <c r="Q26" s="27">
        <v>1069095.8999999999</v>
      </c>
      <c r="R26" s="27">
        <v>807292.3</v>
      </c>
      <c r="S26" s="27">
        <v>605323.9</v>
      </c>
      <c r="T26" s="27">
        <v>594254</v>
      </c>
      <c r="U26" s="27">
        <v>334616.40000000002</v>
      </c>
      <c r="V26" s="27">
        <v>42733.7</v>
      </c>
      <c r="W26" s="27">
        <v>38820</v>
      </c>
      <c r="X26" s="27">
        <v>38260.6</v>
      </c>
      <c r="Y26" s="27">
        <v>28815.4</v>
      </c>
      <c r="Z26" s="27">
        <v>28215.8</v>
      </c>
      <c r="AA26" s="27">
        <v>25826.2</v>
      </c>
      <c r="AB26" s="27">
        <v>68534.7</v>
      </c>
      <c r="AC26" s="27">
        <v>38163.800000000003</v>
      </c>
      <c r="AD26" s="27">
        <v>20759.400000000001</v>
      </c>
      <c r="AE26" s="27">
        <v>22382</v>
      </c>
      <c r="AF26" s="27">
        <v>17881.3</v>
      </c>
      <c r="AG26" s="27">
        <v>6463.9</v>
      </c>
      <c r="AH26" s="27">
        <f t="shared" si="0"/>
        <v>1.8904508470647114</v>
      </c>
      <c r="AI26" s="27">
        <f t="shared" si="1"/>
        <v>1.9255000583206063</v>
      </c>
      <c r="AJ26" s="27">
        <f t="shared" si="2"/>
        <v>1.8856562620407484</v>
      </c>
      <c r="AK26" s="27">
        <f t="shared" si="3"/>
        <v>1.8470499352883547</v>
      </c>
      <c r="AL26" s="27">
        <f t="shared" si="4"/>
        <v>1.8845940938257804</v>
      </c>
      <c r="AM26" s="27">
        <f t="shared" si="5"/>
        <v>1.7685334141458431</v>
      </c>
      <c r="AN26" s="27">
        <v>174513</v>
      </c>
      <c r="AO26" s="27">
        <v>176634.4</v>
      </c>
      <c r="AP26" s="27">
        <v>177160.8</v>
      </c>
      <c r="AQ26" s="27">
        <v>173825.5</v>
      </c>
      <c r="AR26" s="27">
        <v>172607.9</v>
      </c>
      <c r="AS26" s="27">
        <v>164570.70000000001</v>
      </c>
      <c r="AT26" s="27">
        <v>92312.9</v>
      </c>
      <c r="AU26" s="27">
        <v>91734.3</v>
      </c>
      <c r="AV26" s="27">
        <v>93951.8</v>
      </c>
      <c r="AW26" s="27">
        <v>94109.8</v>
      </c>
      <c r="AX26" s="27">
        <v>91588.9</v>
      </c>
      <c r="AY26" s="27">
        <v>93054.9</v>
      </c>
      <c r="AZ26" s="26">
        <v>1.21</v>
      </c>
      <c r="BA26" s="26">
        <v>1.19</v>
      </c>
      <c r="BB26" s="26">
        <v>1.24</v>
      </c>
      <c r="BC26" s="26">
        <v>1.28</v>
      </c>
      <c r="BD26" s="26">
        <v>1.26</v>
      </c>
      <c r="BE26" s="26">
        <v>1.28</v>
      </c>
    </row>
    <row r="27" spans="1:57" ht="22.5">
      <c r="A27" s="29" t="s">
        <v>44</v>
      </c>
      <c r="B27" s="29" t="s">
        <v>45</v>
      </c>
      <c r="C27" s="28" t="s">
        <v>9</v>
      </c>
      <c r="D27" s="27">
        <v>88.4</v>
      </c>
      <c r="E27" s="27">
        <v>90.4</v>
      </c>
      <c r="F27" s="27">
        <v>82.6</v>
      </c>
      <c r="G27" s="27">
        <v>81</v>
      </c>
      <c r="H27" s="27">
        <v>85</v>
      </c>
      <c r="I27" s="27">
        <v>79.599999999999994</v>
      </c>
      <c r="J27" s="27">
        <v>74745496</v>
      </c>
      <c r="K27" s="27">
        <v>60839093.600000001</v>
      </c>
      <c r="L27" s="27">
        <v>47306268.5</v>
      </c>
      <c r="M27" s="27">
        <v>36195023.5</v>
      </c>
      <c r="N27" s="27">
        <v>24015559.399999999</v>
      </c>
      <c r="O27" s="27">
        <v>17166596.100000001</v>
      </c>
      <c r="P27" s="27">
        <v>6898240.2000000002</v>
      </c>
      <c r="Q27" s="27">
        <v>5834087.2000000002</v>
      </c>
      <c r="R27" s="27">
        <v>3726755.8</v>
      </c>
      <c r="S27" s="27">
        <v>2026793.2</v>
      </c>
      <c r="T27" s="27">
        <v>1917191</v>
      </c>
      <c r="U27" s="27">
        <v>1454169.7</v>
      </c>
      <c r="V27" s="27">
        <v>1869714.1</v>
      </c>
      <c r="W27" s="27">
        <v>1072345.8</v>
      </c>
      <c r="X27" s="27">
        <v>1141065.6000000001</v>
      </c>
      <c r="Y27" s="27">
        <v>905999.9</v>
      </c>
      <c r="Z27" s="27">
        <v>839865.6</v>
      </c>
      <c r="AA27" s="27">
        <v>93893.2</v>
      </c>
      <c r="AB27" s="27">
        <v>3185687.8</v>
      </c>
      <c r="AC27" s="27">
        <v>995443.9</v>
      </c>
      <c r="AD27" s="27">
        <v>861254.2</v>
      </c>
      <c r="AE27" s="27">
        <v>380561.4</v>
      </c>
      <c r="AF27" s="27">
        <v>183706.4</v>
      </c>
      <c r="AG27" s="27">
        <v>369498.7</v>
      </c>
      <c r="AH27" s="27">
        <f t="shared" si="0"/>
        <v>1.3317723953369112</v>
      </c>
      <c r="AI27" s="27">
        <f t="shared" si="1"/>
        <v>0.94482433603037697</v>
      </c>
      <c r="AJ27" s="27">
        <f t="shared" si="2"/>
        <v>1.0185912313263872</v>
      </c>
      <c r="AK27" s="27">
        <f t="shared" si="3"/>
        <v>0.95150734874009879</v>
      </c>
      <c r="AL27" s="27">
        <f t="shared" si="4"/>
        <v>0.93594136606514577</v>
      </c>
      <c r="AM27" s="27">
        <f t="shared" si="5"/>
        <v>0.84084349235318112</v>
      </c>
      <c r="AN27" s="27">
        <v>1197732.7</v>
      </c>
      <c r="AO27" s="27">
        <v>1172621.2</v>
      </c>
      <c r="AP27" s="27">
        <v>1120206.3</v>
      </c>
      <c r="AQ27" s="27">
        <v>1073335.3999999999</v>
      </c>
      <c r="AR27" s="27">
        <v>1025900.4</v>
      </c>
      <c r="AS27" s="27">
        <v>892978.9</v>
      </c>
      <c r="AT27" s="27">
        <v>899352.4</v>
      </c>
      <c r="AU27" s="27">
        <v>1241099.7</v>
      </c>
      <c r="AV27" s="27">
        <v>1099760.3999999999</v>
      </c>
      <c r="AW27" s="27">
        <v>1128036.8999999999</v>
      </c>
      <c r="AX27" s="27">
        <v>1096116.1000000001</v>
      </c>
      <c r="AY27" s="27">
        <v>1062003.7</v>
      </c>
      <c r="AZ27" s="30">
        <v>0.996</v>
      </c>
      <c r="BA27" s="26">
        <v>1.42</v>
      </c>
      <c r="BB27" s="26">
        <v>1.24</v>
      </c>
      <c r="BC27" s="26">
        <v>1.43</v>
      </c>
      <c r="BD27" s="26">
        <v>1.52</v>
      </c>
      <c r="BE27" s="26">
        <v>1.79</v>
      </c>
    </row>
    <row r="28" spans="1:57" ht="22.5">
      <c r="A28" s="29" t="s">
        <v>46</v>
      </c>
      <c r="B28" s="29" t="s">
        <v>47</v>
      </c>
      <c r="C28" s="28" t="s">
        <v>9</v>
      </c>
      <c r="D28" s="27">
        <v>99</v>
      </c>
      <c r="E28" s="27">
        <v>93.7</v>
      </c>
      <c r="F28" s="27">
        <v>93.4</v>
      </c>
      <c r="G28" s="27">
        <v>101.2</v>
      </c>
      <c r="H28" s="27">
        <v>93.2</v>
      </c>
      <c r="I28" s="27">
        <v>92</v>
      </c>
      <c r="J28" s="27">
        <v>173253319.09999999</v>
      </c>
      <c r="K28" s="27">
        <v>166678878.30000001</v>
      </c>
      <c r="L28" s="27">
        <v>157620062.59999999</v>
      </c>
      <c r="M28" s="27">
        <v>143365505.59999999</v>
      </c>
      <c r="N28" s="27">
        <v>140546680</v>
      </c>
      <c r="O28" s="27">
        <v>115773206.59999999</v>
      </c>
      <c r="P28" s="27">
        <v>18883395.300000001</v>
      </c>
      <c r="Q28" s="27">
        <v>17240869.5</v>
      </c>
      <c r="R28" s="27">
        <v>13638691.800000001</v>
      </c>
      <c r="S28" s="27">
        <v>13251480.199999999</v>
      </c>
      <c r="T28" s="27">
        <v>10511428.699999999</v>
      </c>
      <c r="U28" s="27">
        <v>7842251.2000000002</v>
      </c>
      <c r="V28" s="27">
        <v>3731979.3</v>
      </c>
      <c r="W28" s="27">
        <v>4543320.4000000004</v>
      </c>
      <c r="X28" s="27">
        <v>4397999.3</v>
      </c>
      <c r="Y28" s="27">
        <v>4938061.0999999996</v>
      </c>
      <c r="Z28" s="27">
        <v>3859624</v>
      </c>
      <c r="AA28" s="27">
        <v>3800942.8</v>
      </c>
      <c r="AB28" s="27">
        <v>3407268.6</v>
      </c>
      <c r="AC28" s="27">
        <v>3834175.5</v>
      </c>
      <c r="AD28" s="27">
        <v>3998564.6</v>
      </c>
      <c r="AE28" s="27">
        <v>2309704.7000000002</v>
      </c>
      <c r="AF28" s="27">
        <v>2109902.9</v>
      </c>
      <c r="AG28" s="27">
        <v>1361346.5</v>
      </c>
      <c r="AH28" s="27">
        <f t="shared" si="0"/>
        <v>2.0119971902320146</v>
      </c>
      <c r="AI28" s="27">
        <f t="shared" si="1"/>
        <v>1.4845657779932884</v>
      </c>
      <c r="AJ28" s="27">
        <f t="shared" si="2"/>
        <v>1.7043155929163003</v>
      </c>
      <c r="AK28" s="27">
        <f t="shared" si="3"/>
        <v>1.7333292530829074</v>
      </c>
      <c r="AL28" s="27">
        <f t="shared" si="4"/>
        <v>2.1188843840215652</v>
      </c>
      <c r="AM28" s="27">
        <f t="shared" si="5"/>
        <v>1.7761749102809179</v>
      </c>
      <c r="AN28" s="27">
        <v>5550706.5</v>
      </c>
      <c r="AO28" s="27">
        <v>4634343.9000000004</v>
      </c>
      <c r="AP28" s="27">
        <v>4822898</v>
      </c>
      <c r="AQ28" s="27">
        <v>4579446.7</v>
      </c>
      <c r="AR28" s="27">
        <v>5517362.2000000002</v>
      </c>
      <c r="AS28" s="27">
        <v>4533677.4000000004</v>
      </c>
      <c r="AT28" s="27">
        <v>2758804.3</v>
      </c>
      <c r="AU28" s="27">
        <v>3121683.1</v>
      </c>
      <c r="AV28" s="27">
        <v>2829815.1</v>
      </c>
      <c r="AW28" s="27">
        <v>2641994.7000000002</v>
      </c>
      <c r="AX28" s="27">
        <v>2603899.6</v>
      </c>
      <c r="AY28" s="27">
        <v>2552494.9</v>
      </c>
      <c r="AZ28" s="26">
        <v>1.1000000000000001</v>
      </c>
      <c r="BA28" s="26">
        <v>1.27</v>
      </c>
      <c r="BB28" s="26">
        <v>1.25</v>
      </c>
      <c r="BC28" s="26">
        <v>1.21</v>
      </c>
      <c r="BD28" s="26">
        <v>1.21</v>
      </c>
      <c r="BE28" s="26">
        <v>1.24</v>
      </c>
    </row>
    <row r="29" spans="1:57">
      <c r="A29" s="29" t="s">
        <v>48</v>
      </c>
      <c r="B29" s="29" t="s">
        <v>49</v>
      </c>
      <c r="C29" s="28" t="s">
        <v>9</v>
      </c>
      <c r="D29" s="27">
        <v>55.9</v>
      </c>
      <c r="E29" s="27">
        <v>54</v>
      </c>
      <c r="F29" s="27">
        <v>62.5</v>
      </c>
      <c r="G29" s="27">
        <v>64.599999999999994</v>
      </c>
      <c r="H29" s="27">
        <v>56.6</v>
      </c>
      <c r="I29" s="27">
        <v>48.1</v>
      </c>
      <c r="J29" s="27">
        <v>82296928.400000006</v>
      </c>
      <c r="K29" s="27">
        <v>70531672</v>
      </c>
      <c r="L29" s="27">
        <v>68225624.299999997</v>
      </c>
      <c r="M29" s="27">
        <v>66582596.799999997</v>
      </c>
      <c r="N29" s="27">
        <v>66475664.399999999</v>
      </c>
      <c r="O29" s="27">
        <v>65219276.200000003</v>
      </c>
      <c r="P29" s="31" t="s">
        <v>37</v>
      </c>
      <c r="Q29" s="31" t="s">
        <v>37</v>
      </c>
      <c r="R29" s="27">
        <v>10279364.5</v>
      </c>
      <c r="S29" s="27">
        <v>6039088.4000000004</v>
      </c>
      <c r="T29" s="31" t="s">
        <v>37</v>
      </c>
      <c r="U29" s="31" t="s">
        <v>37</v>
      </c>
      <c r="V29" s="31" t="s">
        <v>37</v>
      </c>
      <c r="W29" s="31" t="s">
        <v>37</v>
      </c>
      <c r="X29" s="31" t="s">
        <v>37</v>
      </c>
      <c r="Y29" s="27">
        <v>271872.59999999998</v>
      </c>
      <c r="Z29" s="31" t="s">
        <v>37</v>
      </c>
      <c r="AA29" s="31" t="s">
        <v>37</v>
      </c>
      <c r="AB29" s="31" t="s">
        <v>37</v>
      </c>
      <c r="AC29" s="31" t="s">
        <v>37</v>
      </c>
      <c r="AD29" s="27">
        <v>911333.1</v>
      </c>
      <c r="AE29" s="27">
        <v>703488.4</v>
      </c>
      <c r="AF29" s="27">
        <v>655818.69999999995</v>
      </c>
      <c r="AG29" s="27">
        <v>565571.5</v>
      </c>
      <c r="AH29" s="27">
        <f t="shared" si="0"/>
        <v>2.0064011275617544</v>
      </c>
      <c r="AI29" s="27">
        <f t="shared" si="1"/>
        <v>2.1304955908785117</v>
      </c>
      <c r="AJ29" s="27">
        <f t="shared" si="2"/>
        <v>1.8845311781096712</v>
      </c>
      <c r="AK29" s="27">
        <f t="shared" si="3"/>
        <v>1.9359513727541693</v>
      </c>
      <c r="AL29" s="27">
        <f t="shared" si="4"/>
        <v>1.93783226664067</v>
      </c>
      <c r="AM29" s="27">
        <f t="shared" si="5"/>
        <v>2.015251958060722</v>
      </c>
      <c r="AN29" s="27">
        <v>3232557.8</v>
      </c>
      <c r="AO29" s="27">
        <v>3008245.5</v>
      </c>
      <c r="AP29" s="27">
        <v>2981429.9</v>
      </c>
      <c r="AQ29" s="27">
        <v>2901344.5</v>
      </c>
      <c r="AR29" s="27">
        <v>2858414.6</v>
      </c>
      <c r="AS29" s="27">
        <v>3101081.2</v>
      </c>
      <c r="AT29" s="27">
        <v>1611122.4</v>
      </c>
      <c r="AU29" s="27">
        <v>1411993.3</v>
      </c>
      <c r="AV29" s="27">
        <v>1582053.9</v>
      </c>
      <c r="AW29" s="27">
        <v>1498666</v>
      </c>
      <c r="AX29" s="27">
        <v>1475057.8</v>
      </c>
      <c r="AY29" s="27">
        <v>1538805.7</v>
      </c>
      <c r="AZ29" s="26">
        <v>1.7</v>
      </c>
      <c r="BA29" s="26">
        <v>1.47</v>
      </c>
      <c r="BB29" s="26">
        <v>1.73</v>
      </c>
      <c r="BC29" s="26">
        <v>1.73</v>
      </c>
      <c r="BD29" s="26">
        <v>1.67</v>
      </c>
      <c r="BE29" s="26">
        <v>2.1800000000000002</v>
      </c>
    </row>
    <row r="30" spans="1:57" ht="22.5">
      <c r="A30" s="29" t="s">
        <v>50</v>
      </c>
      <c r="B30" s="29" t="s">
        <v>51</v>
      </c>
      <c r="C30" s="28" t="s">
        <v>9</v>
      </c>
      <c r="D30" s="27">
        <v>18.3</v>
      </c>
      <c r="E30" s="27">
        <v>18.7</v>
      </c>
      <c r="F30" s="27">
        <v>22.7</v>
      </c>
      <c r="G30" s="27">
        <v>21.7</v>
      </c>
      <c r="H30" s="27">
        <v>23.5</v>
      </c>
      <c r="I30" s="27">
        <v>21.8</v>
      </c>
      <c r="J30" s="27">
        <v>11817832.699999999</v>
      </c>
      <c r="K30" s="27">
        <v>10587949.300000001</v>
      </c>
      <c r="L30" s="27">
        <v>9409659.5999999996</v>
      </c>
      <c r="M30" s="27">
        <v>8675455.6999999993</v>
      </c>
      <c r="N30" s="27">
        <v>7911546.2999999998</v>
      </c>
      <c r="O30" s="27">
        <v>7368823.7999999998</v>
      </c>
      <c r="P30" s="27">
        <v>2950617.1</v>
      </c>
      <c r="Q30" s="27">
        <v>2664286.2999999998</v>
      </c>
      <c r="R30" s="27">
        <v>2218569.9</v>
      </c>
      <c r="S30" s="27">
        <v>1930698.9</v>
      </c>
      <c r="T30" s="31" t="s">
        <v>37</v>
      </c>
      <c r="U30" s="31" t="s">
        <v>37</v>
      </c>
      <c r="V30" s="27">
        <v>69441.899999999994</v>
      </c>
      <c r="W30" s="27">
        <v>59895.4</v>
      </c>
      <c r="X30" s="27">
        <v>65331.199999999997</v>
      </c>
      <c r="Y30" s="27">
        <v>18021.099999999999</v>
      </c>
      <c r="Z30" s="31" t="s">
        <v>37</v>
      </c>
      <c r="AA30" s="31" t="s">
        <v>37</v>
      </c>
      <c r="AB30" s="27">
        <v>175140.7</v>
      </c>
      <c r="AC30" s="27">
        <v>225469.4</v>
      </c>
      <c r="AD30" s="27">
        <v>160564.1</v>
      </c>
      <c r="AE30" s="27">
        <v>140961.5</v>
      </c>
      <c r="AF30" s="31" t="s">
        <v>37</v>
      </c>
      <c r="AG30" s="31" t="s">
        <v>37</v>
      </c>
      <c r="AH30" s="27">
        <f t="shared" si="0"/>
        <v>0.96642916478583163</v>
      </c>
      <c r="AI30" s="27">
        <f t="shared" si="1"/>
        <v>0.81881188516543635</v>
      </c>
      <c r="AJ30" s="27">
        <f t="shared" si="2"/>
        <v>1.1645113458644398</v>
      </c>
      <c r="AK30" s="27">
        <f t="shared" si="3"/>
        <v>1.2420833780091616</v>
      </c>
      <c r="AL30" s="27">
        <f t="shared" si="4"/>
        <v>1.2795407075679976</v>
      </c>
      <c r="AM30" s="27">
        <f t="shared" si="5"/>
        <v>1.3907972543309659</v>
      </c>
      <c r="AN30" s="27">
        <v>344480.1</v>
      </c>
      <c r="AO30" s="27">
        <v>326131.3</v>
      </c>
      <c r="AP30" s="27">
        <v>315713</v>
      </c>
      <c r="AQ30" s="27">
        <v>317407.7</v>
      </c>
      <c r="AR30" s="27">
        <v>309490.7</v>
      </c>
      <c r="AS30" s="27">
        <v>318270.59999999998</v>
      </c>
      <c r="AT30" s="27">
        <v>356446.3</v>
      </c>
      <c r="AU30" s="27">
        <v>398298.2</v>
      </c>
      <c r="AV30" s="27">
        <v>271112</v>
      </c>
      <c r="AW30" s="27">
        <v>255544.6</v>
      </c>
      <c r="AX30" s="27">
        <v>241876.4</v>
      </c>
      <c r="AY30" s="27">
        <v>228840.4</v>
      </c>
      <c r="AZ30" s="26">
        <v>2.36</v>
      </c>
      <c r="BA30" s="26">
        <v>2.64</v>
      </c>
      <c r="BB30" s="26">
        <v>1.88</v>
      </c>
      <c r="BC30" s="26">
        <v>1.81</v>
      </c>
      <c r="BD30" s="26">
        <v>1.79</v>
      </c>
      <c r="BE30" s="26">
        <v>1.74</v>
      </c>
    </row>
    <row r="31" spans="1:57">
      <c r="A31" s="29" t="s">
        <v>52</v>
      </c>
      <c r="B31" s="29" t="s">
        <v>53</v>
      </c>
      <c r="C31" s="28" t="s">
        <v>9</v>
      </c>
      <c r="D31" s="27">
        <v>41.9</v>
      </c>
      <c r="E31" s="27">
        <v>50.1</v>
      </c>
      <c r="F31" s="27">
        <v>59.2</v>
      </c>
      <c r="G31" s="27">
        <v>51.9</v>
      </c>
      <c r="H31" s="27">
        <v>55.1</v>
      </c>
      <c r="I31" s="27">
        <v>45.6</v>
      </c>
      <c r="J31" s="27">
        <v>2494409.5</v>
      </c>
      <c r="K31" s="27">
        <v>2212094.9</v>
      </c>
      <c r="L31" s="27">
        <v>2038218.8</v>
      </c>
      <c r="M31" s="27">
        <v>1892366</v>
      </c>
      <c r="N31" s="27">
        <v>1285156.1000000001</v>
      </c>
      <c r="O31" s="27">
        <v>1048150.3</v>
      </c>
      <c r="P31" s="27">
        <v>216978.8</v>
      </c>
      <c r="Q31" s="27">
        <v>191072</v>
      </c>
      <c r="R31" s="27">
        <v>186073.2</v>
      </c>
      <c r="S31" s="27">
        <v>189775.4</v>
      </c>
      <c r="T31" s="27">
        <v>191475.9</v>
      </c>
      <c r="U31" s="27">
        <v>112663.3</v>
      </c>
      <c r="V31" s="31" t="s">
        <v>37</v>
      </c>
      <c r="W31" s="31" t="s">
        <v>37</v>
      </c>
      <c r="X31" s="31" t="s">
        <v>37</v>
      </c>
      <c r="Y31" s="27">
        <v>10631</v>
      </c>
      <c r="Z31" s="27">
        <v>394</v>
      </c>
      <c r="AA31" s="27">
        <v>1837</v>
      </c>
      <c r="AB31" s="27">
        <v>9737.7000000000007</v>
      </c>
      <c r="AC31" s="27">
        <v>23823.1</v>
      </c>
      <c r="AD31" s="27">
        <v>3647.2</v>
      </c>
      <c r="AE31" s="27">
        <v>1398.2</v>
      </c>
      <c r="AF31" s="27">
        <v>1082.3</v>
      </c>
      <c r="AG31" s="27">
        <v>663.7</v>
      </c>
      <c r="AH31" s="27">
        <f t="shared" si="0"/>
        <v>5.8004751668740813</v>
      </c>
      <c r="AI31" s="27">
        <f t="shared" si="1"/>
        <v>3.8272051124950557</v>
      </c>
      <c r="AJ31" s="27">
        <f t="shared" si="2"/>
        <v>3.1102059846272399</v>
      </c>
      <c r="AK31" s="27">
        <f t="shared" si="3"/>
        <v>2.9720822048749405</v>
      </c>
      <c r="AL31" s="27">
        <f t="shared" si="4"/>
        <v>2.7754391739506761</v>
      </c>
      <c r="AM31" s="27">
        <f t="shared" si="5"/>
        <v>2.4744917051266055</v>
      </c>
      <c r="AN31" s="27">
        <v>51270.400000000001</v>
      </c>
      <c r="AO31" s="27">
        <v>49347.6</v>
      </c>
      <c r="AP31" s="27">
        <v>48030.6</v>
      </c>
      <c r="AQ31" s="27">
        <v>46639.4</v>
      </c>
      <c r="AR31" s="27">
        <v>45533.3</v>
      </c>
      <c r="AS31" s="27">
        <v>43643.6</v>
      </c>
      <c r="AT31" s="27">
        <v>8839</v>
      </c>
      <c r="AU31" s="27">
        <v>12893.9</v>
      </c>
      <c r="AV31" s="27">
        <v>15442.9</v>
      </c>
      <c r="AW31" s="27">
        <v>15692.5</v>
      </c>
      <c r="AX31" s="27">
        <v>16405.8</v>
      </c>
      <c r="AY31" s="27">
        <v>17637.400000000001</v>
      </c>
      <c r="AZ31" s="30">
        <v>0.25900000000000001</v>
      </c>
      <c r="BA31" s="30">
        <v>0.42</v>
      </c>
      <c r="BB31" s="30">
        <v>0.5</v>
      </c>
      <c r="BC31" s="30">
        <v>0.51900000000000002</v>
      </c>
      <c r="BD31" s="30">
        <v>0.57099999999999995</v>
      </c>
      <c r="BE31" s="30">
        <v>0.63700000000000001</v>
      </c>
    </row>
    <row r="32" spans="1:57" ht="22.5">
      <c r="A32" s="29" t="s">
        <v>54</v>
      </c>
      <c r="B32" s="29" t="s">
        <v>55</v>
      </c>
      <c r="C32" s="28" t="s">
        <v>9</v>
      </c>
      <c r="D32" s="27">
        <v>73.5</v>
      </c>
      <c r="E32" s="27">
        <v>74</v>
      </c>
      <c r="F32" s="27">
        <v>69.599999999999994</v>
      </c>
      <c r="G32" s="27">
        <v>76.900000000000006</v>
      </c>
      <c r="H32" s="27">
        <v>74.900000000000006</v>
      </c>
      <c r="I32" s="27">
        <v>76.8</v>
      </c>
      <c r="J32" s="27">
        <v>10706083.4</v>
      </c>
      <c r="K32" s="27">
        <v>13057547.1</v>
      </c>
      <c r="L32" s="27">
        <v>12137084.800000001</v>
      </c>
      <c r="M32" s="27">
        <v>9430735.4000000004</v>
      </c>
      <c r="N32" s="27">
        <v>8165860.9000000004</v>
      </c>
      <c r="O32" s="27">
        <v>7433822.5999999996</v>
      </c>
      <c r="P32" s="27">
        <v>937808.1</v>
      </c>
      <c r="Q32" s="27">
        <v>1598916.8</v>
      </c>
      <c r="R32" s="27">
        <v>1402890.3</v>
      </c>
      <c r="S32" s="27">
        <v>1129374.3</v>
      </c>
      <c r="T32" s="27">
        <v>564882.69999999995</v>
      </c>
      <c r="U32" s="31" t="s">
        <v>37</v>
      </c>
      <c r="V32" s="27">
        <v>64248.9</v>
      </c>
      <c r="W32" s="27">
        <v>82469</v>
      </c>
      <c r="X32" s="27">
        <v>92631.6</v>
      </c>
      <c r="Y32" s="27">
        <v>66304.100000000006</v>
      </c>
      <c r="Z32" s="27">
        <v>196840.9</v>
      </c>
      <c r="AA32" s="31" t="s">
        <v>37</v>
      </c>
      <c r="AB32" s="27">
        <v>514591.5</v>
      </c>
      <c r="AC32" s="27">
        <v>221290</v>
      </c>
      <c r="AD32" s="27">
        <v>209375.4</v>
      </c>
      <c r="AE32" s="27">
        <v>368162.8</v>
      </c>
      <c r="AF32" s="27">
        <v>267276.90000000002</v>
      </c>
      <c r="AG32" s="31" t="s">
        <v>37</v>
      </c>
      <c r="AH32" s="27">
        <f t="shared" si="0"/>
        <v>-0.60549665055539514</v>
      </c>
      <c r="AI32" s="27">
        <f t="shared" si="1"/>
        <v>-5.5122099125364432</v>
      </c>
      <c r="AJ32" s="27">
        <f t="shared" si="2"/>
        <v>-7.4087459984033606</v>
      </c>
      <c r="AK32" s="27">
        <f t="shared" si="3"/>
        <v>-14.941592932555261</v>
      </c>
      <c r="AL32" s="27">
        <f t="shared" si="4"/>
        <v>9.5121656139699056</v>
      </c>
      <c r="AM32" s="27">
        <f t="shared" si="5"/>
        <v>9.5597431396555201</v>
      </c>
      <c r="AN32" s="27">
        <v>536911.5</v>
      </c>
      <c r="AO32" s="27">
        <v>496305.6</v>
      </c>
      <c r="AP32" s="27">
        <v>463093.3</v>
      </c>
      <c r="AQ32" s="27">
        <v>433484</v>
      </c>
      <c r="AR32" s="27">
        <v>409631.9</v>
      </c>
      <c r="AS32" s="27">
        <v>388850.2</v>
      </c>
      <c r="AT32" s="27">
        <v>-886729.1</v>
      </c>
      <c r="AU32" s="27">
        <v>-90037.5</v>
      </c>
      <c r="AV32" s="27">
        <v>-62506.3</v>
      </c>
      <c r="AW32" s="27">
        <v>-29011.9</v>
      </c>
      <c r="AX32" s="27">
        <v>43064</v>
      </c>
      <c r="AY32" s="27">
        <v>40675.800000000003</v>
      </c>
      <c r="AZ32" s="26">
        <v>-5.77</v>
      </c>
      <c r="BA32" s="30">
        <v>-0.58299999999999996</v>
      </c>
      <c r="BB32" s="30">
        <v>-0.39200000000000002</v>
      </c>
      <c r="BC32" s="30">
        <v>-0.36499999999999999</v>
      </c>
      <c r="BD32" s="30">
        <v>7.3999999999999996E-2</v>
      </c>
      <c r="BE32" s="30">
        <v>7.0999999999999994E-2</v>
      </c>
    </row>
    <row r="33" spans="1:57">
      <c r="A33" s="29" t="s">
        <v>56</v>
      </c>
      <c r="B33" s="29" t="s">
        <v>57</v>
      </c>
      <c r="C33" s="28" t="s">
        <v>9</v>
      </c>
      <c r="D33" s="27">
        <v>51</v>
      </c>
      <c r="E33" s="27">
        <v>52.5</v>
      </c>
      <c r="F33" s="27">
        <v>71.400000000000006</v>
      </c>
      <c r="G33" s="27">
        <v>53.1</v>
      </c>
      <c r="H33" s="27">
        <v>43.3</v>
      </c>
      <c r="I33" s="27">
        <v>43.1</v>
      </c>
      <c r="J33" s="27">
        <v>11018470.1</v>
      </c>
      <c r="K33" s="27">
        <v>8992242.6999999993</v>
      </c>
      <c r="L33" s="27">
        <v>6703421.5999999996</v>
      </c>
      <c r="M33" s="27">
        <v>5777133.9000000004</v>
      </c>
      <c r="N33" s="27">
        <v>3877268</v>
      </c>
      <c r="O33" s="27">
        <v>1217524.1000000001</v>
      </c>
      <c r="P33" s="27">
        <v>1323353.7</v>
      </c>
      <c r="Q33" s="27">
        <v>1272188.8</v>
      </c>
      <c r="R33" s="27">
        <v>1131396.5</v>
      </c>
      <c r="S33" s="27">
        <v>1174627.3999999999</v>
      </c>
      <c r="T33" s="27">
        <v>1056881.5</v>
      </c>
      <c r="U33" s="31" t="s">
        <v>37</v>
      </c>
      <c r="V33" s="27">
        <v>58933.9</v>
      </c>
      <c r="W33" s="27">
        <v>59835</v>
      </c>
      <c r="X33" s="27">
        <v>51580.3</v>
      </c>
      <c r="Y33" s="27">
        <v>30120.1</v>
      </c>
      <c r="Z33" s="27">
        <v>14943</v>
      </c>
      <c r="AA33" s="31" t="s">
        <v>37</v>
      </c>
      <c r="AB33" s="27">
        <v>2256</v>
      </c>
      <c r="AC33" s="31" t="s">
        <v>37</v>
      </c>
      <c r="AD33" s="31" t="s">
        <v>37</v>
      </c>
      <c r="AE33" s="31" t="s">
        <v>37</v>
      </c>
      <c r="AF33" s="31" t="s">
        <v>37</v>
      </c>
      <c r="AG33" s="31" t="s">
        <v>37</v>
      </c>
      <c r="AH33" s="27">
        <f t="shared" si="0"/>
        <v>7.3907844296948593</v>
      </c>
      <c r="AI33" s="27">
        <f t="shared" si="1"/>
        <v>7.8922930117350871</v>
      </c>
      <c r="AJ33" s="27">
        <f t="shared" si="2"/>
        <v>8.183233232957706</v>
      </c>
      <c r="AK33" s="27">
        <f t="shared" si="3"/>
        <v>7.2704021220378596</v>
      </c>
      <c r="AL33" s="27">
        <f t="shared" si="4"/>
        <v>6.7912994321247782</v>
      </c>
      <c r="AM33" s="27">
        <f t="shared" si="5"/>
        <v>6.9375976867771172</v>
      </c>
      <c r="AN33" s="27">
        <v>337396.7</v>
      </c>
      <c r="AO33" s="27">
        <v>310981.59999999998</v>
      </c>
      <c r="AP33" s="27">
        <v>297298.5</v>
      </c>
      <c r="AQ33" s="27">
        <v>281217.7</v>
      </c>
      <c r="AR33" s="27">
        <v>264297</v>
      </c>
      <c r="AS33" s="27">
        <v>248565.8</v>
      </c>
      <c r="AT33" s="27">
        <v>45651</v>
      </c>
      <c r="AU33" s="27">
        <v>39403.199999999997</v>
      </c>
      <c r="AV33" s="27">
        <v>36330.199999999997</v>
      </c>
      <c r="AW33" s="27">
        <v>38679.800000000003</v>
      </c>
      <c r="AX33" s="27">
        <v>38917</v>
      </c>
      <c r="AY33" s="27">
        <v>35828.800000000003</v>
      </c>
      <c r="AZ33" s="30">
        <v>0.35</v>
      </c>
      <c r="BA33" s="30">
        <v>0.36199999999999999</v>
      </c>
      <c r="BB33" s="30">
        <v>0.33700000000000002</v>
      </c>
      <c r="BC33" s="30">
        <v>0.371</v>
      </c>
      <c r="BD33" s="30">
        <v>0.38600000000000001</v>
      </c>
      <c r="BE33" s="30">
        <v>0.40200000000000002</v>
      </c>
    </row>
    <row r="34" spans="1:57" ht="22.5">
      <c r="A34" s="29" t="s">
        <v>58</v>
      </c>
      <c r="B34" s="29" t="s">
        <v>59</v>
      </c>
      <c r="C34" s="28" t="s">
        <v>9</v>
      </c>
      <c r="D34" s="27">
        <v>83.8</v>
      </c>
      <c r="E34" s="27">
        <v>86.4</v>
      </c>
      <c r="F34" s="27">
        <v>86.1</v>
      </c>
      <c r="G34" s="27">
        <v>86.1</v>
      </c>
      <c r="H34" s="27">
        <v>83.8</v>
      </c>
      <c r="I34" s="27">
        <v>75.5</v>
      </c>
      <c r="J34" s="27">
        <v>709329380.39999998</v>
      </c>
      <c r="K34" s="27">
        <v>603031794.39999998</v>
      </c>
      <c r="L34" s="27">
        <v>508598674.69999999</v>
      </c>
      <c r="M34" s="27">
        <v>416574564.10000002</v>
      </c>
      <c r="N34" s="27">
        <v>386654619.69999999</v>
      </c>
      <c r="O34" s="27">
        <v>333304365.60000002</v>
      </c>
      <c r="P34" s="31" t="s">
        <v>37</v>
      </c>
      <c r="Q34" s="31" t="s">
        <v>37</v>
      </c>
      <c r="R34" s="31" t="s">
        <v>37</v>
      </c>
      <c r="S34" s="31" t="s">
        <v>37</v>
      </c>
      <c r="T34" s="31" t="s">
        <v>37</v>
      </c>
      <c r="U34" s="27">
        <v>36624268.399999999</v>
      </c>
      <c r="V34" s="31" t="s">
        <v>37</v>
      </c>
      <c r="W34" s="31" t="s">
        <v>37</v>
      </c>
      <c r="X34" s="31" t="s">
        <v>37</v>
      </c>
      <c r="Y34" s="31" t="s">
        <v>37</v>
      </c>
      <c r="Z34" s="31" t="s">
        <v>37</v>
      </c>
      <c r="AA34" s="27">
        <v>4182702.8</v>
      </c>
      <c r="AB34" s="27">
        <v>10097565</v>
      </c>
      <c r="AC34" s="27">
        <v>11644273.4</v>
      </c>
      <c r="AD34" s="31" t="s">
        <v>37</v>
      </c>
      <c r="AE34" s="27">
        <v>5436751.2000000002</v>
      </c>
      <c r="AF34" s="27">
        <v>5421662.2999999998</v>
      </c>
      <c r="AG34" s="27">
        <v>5636828.5</v>
      </c>
      <c r="AH34" s="27">
        <f t="shared" si="0"/>
        <v>1.2194969590090565</v>
      </c>
      <c r="AI34" s="27">
        <f t="shared" si="1"/>
        <v>1.1995939152610942</v>
      </c>
      <c r="AJ34" s="27">
        <f t="shared" si="2"/>
        <v>1.2232115872105231</v>
      </c>
      <c r="AK34" s="27">
        <f t="shared" si="3"/>
        <v>1.3848944343726723</v>
      </c>
      <c r="AL34" s="27">
        <f t="shared" si="4"/>
        <v>1.3599743769291806</v>
      </c>
      <c r="AM34" s="27">
        <f t="shared" si="5"/>
        <v>1.3423974617515706</v>
      </c>
      <c r="AN34" s="27">
        <v>19974445.199999999</v>
      </c>
      <c r="AO34" s="27">
        <v>19616830.100000001</v>
      </c>
      <c r="AP34" s="27">
        <v>19429250.899999999</v>
      </c>
      <c r="AQ34" s="27">
        <v>19140127</v>
      </c>
      <c r="AR34" s="27">
        <v>18479847.399999999</v>
      </c>
      <c r="AS34" s="27">
        <v>17374021.300000001</v>
      </c>
      <c r="AT34" s="27">
        <v>16379249.699999999</v>
      </c>
      <c r="AU34" s="27">
        <v>16352892.300000001</v>
      </c>
      <c r="AV34" s="27">
        <v>15883802.199999999</v>
      </c>
      <c r="AW34" s="27">
        <v>13820639.699999999</v>
      </c>
      <c r="AX34" s="27">
        <v>13588379.1</v>
      </c>
      <c r="AY34" s="27">
        <v>12942531.4</v>
      </c>
      <c r="AZ34" s="26">
        <v>2.1</v>
      </c>
      <c r="BA34" s="26">
        <v>2.2400000000000002</v>
      </c>
      <c r="BB34" s="26">
        <v>2.2999999999999998</v>
      </c>
      <c r="BC34" s="26">
        <v>2.0699999999999998</v>
      </c>
      <c r="BD34" s="26">
        <v>2.0499999999999998</v>
      </c>
      <c r="BE34" s="26">
        <v>2.12</v>
      </c>
    </row>
    <row r="35" spans="1:57" ht="22.5">
      <c r="A35" s="29" t="s">
        <v>60</v>
      </c>
      <c r="B35" s="29" t="s">
        <v>61</v>
      </c>
      <c r="C35" s="28" t="s">
        <v>9</v>
      </c>
      <c r="D35" s="27">
        <v>90.1</v>
      </c>
      <c r="E35" s="27">
        <v>81.8</v>
      </c>
      <c r="F35" s="27">
        <v>87.9</v>
      </c>
      <c r="G35" s="27">
        <v>81.2</v>
      </c>
      <c r="H35" s="27">
        <v>80.7</v>
      </c>
      <c r="I35" s="27">
        <v>78.599999999999994</v>
      </c>
      <c r="J35" s="27">
        <v>7581024.0999999996</v>
      </c>
      <c r="K35" s="27">
        <v>7705781.2999999998</v>
      </c>
      <c r="L35" s="27">
        <v>8613171.0999999996</v>
      </c>
      <c r="M35" s="27">
        <v>9468892.9000000004</v>
      </c>
      <c r="N35" s="27">
        <v>9985730.8000000007</v>
      </c>
      <c r="O35" s="27">
        <v>8212229.7000000002</v>
      </c>
      <c r="P35" s="27">
        <v>1102674.8999999999</v>
      </c>
      <c r="Q35" s="27">
        <v>1180658.8</v>
      </c>
      <c r="R35" s="27">
        <v>1181383.8999999999</v>
      </c>
      <c r="S35" s="27">
        <v>1073412.2</v>
      </c>
      <c r="T35" s="27">
        <v>995575.5</v>
      </c>
      <c r="U35" s="27">
        <v>608876.6</v>
      </c>
      <c r="V35" s="27">
        <v>68242.899999999994</v>
      </c>
      <c r="W35" s="27">
        <v>79798</v>
      </c>
      <c r="X35" s="27">
        <v>107696.7</v>
      </c>
      <c r="Y35" s="27">
        <v>122163.2</v>
      </c>
      <c r="Z35" s="27">
        <v>136437.9</v>
      </c>
      <c r="AA35" s="27">
        <v>112754.3</v>
      </c>
      <c r="AB35" s="27">
        <v>384081.2</v>
      </c>
      <c r="AC35" s="27">
        <v>282370.90000000002</v>
      </c>
      <c r="AD35" s="27">
        <v>306831.7</v>
      </c>
      <c r="AE35" s="27">
        <v>125021.9</v>
      </c>
      <c r="AF35" s="27">
        <v>64633.8</v>
      </c>
      <c r="AG35" s="27">
        <v>56952.2</v>
      </c>
      <c r="AH35" s="27">
        <f t="shared" si="0"/>
        <v>-6.7954740262723856</v>
      </c>
      <c r="AI35" s="27">
        <f t="shared" si="1"/>
        <v>-4.9393369003154071</v>
      </c>
      <c r="AJ35" s="27">
        <f t="shared" si="2"/>
        <v>-8.9711029367163189</v>
      </c>
      <c r="AK35" s="27">
        <f t="shared" si="3"/>
        <v>42.215258410207689</v>
      </c>
      <c r="AL35" s="27">
        <f t="shared" si="4"/>
        <v>24.643882964310013</v>
      </c>
      <c r="AM35" s="27">
        <f t="shared" si="5"/>
        <v>5.246398152080852</v>
      </c>
      <c r="AN35" s="27">
        <v>428901.1</v>
      </c>
      <c r="AO35" s="27">
        <v>418283.3</v>
      </c>
      <c r="AP35" s="27">
        <v>414109.7</v>
      </c>
      <c r="AQ35" s="27">
        <v>413232.5</v>
      </c>
      <c r="AR35" s="27">
        <v>409258.5</v>
      </c>
      <c r="AS35" s="27">
        <v>391566.5</v>
      </c>
      <c r="AT35" s="27">
        <v>-63115.7</v>
      </c>
      <c r="AU35" s="27">
        <v>-84684.1</v>
      </c>
      <c r="AV35" s="27">
        <v>-46160.4</v>
      </c>
      <c r="AW35" s="27">
        <v>9788.7000000000007</v>
      </c>
      <c r="AX35" s="27">
        <v>16606.900000000001</v>
      </c>
      <c r="AY35" s="27">
        <v>74635.3</v>
      </c>
      <c r="AZ35" s="30">
        <v>-0.78100000000000003</v>
      </c>
      <c r="BA35" s="30">
        <v>-0.99399999999999999</v>
      </c>
      <c r="BB35" s="30">
        <v>-0.501</v>
      </c>
      <c r="BC35" s="30">
        <v>2.8000000000000001E-2</v>
      </c>
      <c r="BD35" s="30">
        <v>9.9000000000000005E-2</v>
      </c>
      <c r="BE35" s="30">
        <v>0.61799999999999999</v>
      </c>
    </row>
    <row r="36" spans="1:57">
      <c r="A36" s="29" t="s">
        <v>62</v>
      </c>
      <c r="B36" s="29" t="s">
        <v>63</v>
      </c>
      <c r="C36" s="28" t="s">
        <v>9</v>
      </c>
      <c r="D36" s="27">
        <v>89.7</v>
      </c>
      <c r="E36" s="27">
        <v>86.9</v>
      </c>
      <c r="F36" s="27">
        <v>96</v>
      </c>
      <c r="G36" s="27">
        <v>90.8</v>
      </c>
      <c r="H36" s="27">
        <v>90.2</v>
      </c>
      <c r="I36" s="27">
        <v>84.7</v>
      </c>
      <c r="J36" s="27">
        <v>153773804.5</v>
      </c>
      <c r="K36" s="27">
        <v>138196321.40000001</v>
      </c>
      <c r="L36" s="27">
        <v>120481204.3</v>
      </c>
      <c r="M36" s="27">
        <v>103111325.90000001</v>
      </c>
      <c r="N36" s="27">
        <v>97510056.799999997</v>
      </c>
      <c r="O36" s="27">
        <v>79141941.099999994</v>
      </c>
      <c r="P36" s="27">
        <v>21219376</v>
      </c>
      <c r="Q36" s="27">
        <v>19145251.300000001</v>
      </c>
      <c r="R36" s="27">
        <v>16257431.300000001</v>
      </c>
      <c r="S36" s="27">
        <v>14073871.9</v>
      </c>
      <c r="T36" s="27">
        <v>12849636.5</v>
      </c>
      <c r="U36" s="27">
        <v>8336068.5</v>
      </c>
      <c r="V36" s="27">
        <v>1220575.8</v>
      </c>
      <c r="W36" s="27">
        <v>1160434.8</v>
      </c>
      <c r="X36" s="27">
        <v>1230692.2</v>
      </c>
      <c r="Y36" s="27">
        <v>1286944.6000000001</v>
      </c>
      <c r="Z36" s="27">
        <v>1426331.3</v>
      </c>
      <c r="AA36" s="27">
        <v>1537052</v>
      </c>
      <c r="AB36" s="27">
        <v>1899212.1</v>
      </c>
      <c r="AC36" s="27">
        <v>1748931.7</v>
      </c>
      <c r="AD36" s="27">
        <v>1116471.3999999999</v>
      </c>
      <c r="AE36" s="27">
        <v>914601.9</v>
      </c>
      <c r="AF36" s="27">
        <v>468284.8</v>
      </c>
      <c r="AG36" s="27">
        <v>477596.2</v>
      </c>
      <c r="AH36" s="27">
        <f t="shared" si="0"/>
        <v>1.1685771042676512</v>
      </c>
      <c r="AI36" s="27">
        <f t="shared" si="1"/>
        <v>1.1864891757339164</v>
      </c>
      <c r="AJ36" s="27">
        <f t="shared" si="2"/>
        <v>1.2356277398442674</v>
      </c>
      <c r="AK36" s="27">
        <f t="shared" si="3"/>
        <v>1.2805982109686636</v>
      </c>
      <c r="AL36" s="27">
        <f t="shared" si="4"/>
        <v>1.344453634552679</v>
      </c>
      <c r="AM36" s="27">
        <f t="shared" si="5"/>
        <v>1.3143090539968232</v>
      </c>
      <c r="AN36" s="27">
        <v>3362559.7</v>
      </c>
      <c r="AO36" s="27">
        <v>3265099.8</v>
      </c>
      <c r="AP36" s="27">
        <v>3244919.2</v>
      </c>
      <c r="AQ36" s="27">
        <v>3187796.2</v>
      </c>
      <c r="AR36" s="27">
        <v>3150675.6</v>
      </c>
      <c r="AS36" s="27">
        <v>3141252</v>
      </c>
      <c r="AT36" s="27">
        <v>2877482.1</v>
      </c>
      <c r="AU36" s="27">
        <v>2751900.2</v>
      </c>
      <c r="AV36" s="27">
        <v>2626130.1</v>
      </c>
      <c r="AW36" s="27">
        <v>2489302.4</v>
      </c>
      <c r="AX36" s="27">
        <v>2343461.7000000002</v>
      </c>
      <c r="AY36" s="27">
        <v>2390040.6</v>
      </c>
      <c r="AZ36" s="26">
        <v>1.49</v>
      </c>
      <c r="BA36" s="26">
        <v>1.5</v>
      </c>
      <c r="BB36" s="26">
        <v>1.47</v>
      </c>
      <c r="BC36" s="26">
        <v>1.44</v>
      </c>
      <c r="BD36" s="26">
        <v>1.38</v>
      </c>
      <c r="BE36" s="26">
        <v>1.38</v>
      </c>
    </row>
    <row r="37" spans="1:57" ht="22.5">
      <c r="A37" s="29" t="s">
        <v>64</v>
      </c>
      <c r="B37" s="29" t="s">
        <v>65</v>
      </c>
      <c r="C37" s="28" t="s">
        <v>9</v>
      </c>
      <c r="D37" s="27">
        <v>64.599999999999994</v>
      </c>
      <c r="E37" s="27">
        <v>71.8</v>
      </c>
      <c r="F37" s="27">
        <v>76.7</v>
      </c>
      <c r="G37" s="27">
        <v>85.1</v>
      </c>
      <c r="H37" s="27">
        <v>91.3</v>
      </c>
      <c r="I37" s="27">
        <v>91.3</v>
      </c>
      <c r="J37" s="27">
        <v>4487324.4000000004</v>
      </c>
      <c r="K37" s="27">
        <v>4306072.9000000004</v>
      </c>
      <c r="L37" s="27">
        <v>6087523.2999999998</v>
      </c>
      <c r="M37" s="27">
        <v>5200641.4000000004</v>
      </c>
      <c r="N37" s="27">
        <v>3601334</v>
      </c>
      <c r="O37" s="27">
        <v>2540747.5</v>
      </c>
      <c r="P37" s="27">
        <v>1024129</v>
      </c>
      <c r="Q37" s="27">
        <v>1012596.9</v>
      </c>
      <c r="R37" s="27">
        <v>882501.9</v>
      </c>
      <c r="S37" s="27">
        <v>465447</v>
      </c>
      <c r="T37" s="27">
        <v>380159.8</v>
      </c>
      <c r="U37" s="27">
        <v>322276.8</v>
      </c>
      <c r="V37" s="27">
        <v>24368</v>
      </c>
      <c r="W37" s="27">
        <v>19793</v>
      </c>
      <c r="X37" s="27">
        <v>15479.1</v>
      </c>
      <c r="Y37" s="27">
        <v>37906.1</v>
      </c>
      <c r="Z37" s="27">
        <v>31459</v>
      </c>
      <c r="AA37" s="27">
        <v>19425.099999999999</v>
      </c>
      <c r="AB37" s="27">
        <v>105162</v>
      </c>
      <c r="AC37" s="27">
        <v>395552</v>
      </c>
      <c r="AD37" s="27">
        <v>319757.7</v>
      </c>
      <c r="AE37" s="27">
        <v>36839.1</v>
      </c>
      <c r="AF37" s="27">
        <v>40939.699999999997</v>
      </c>
      <c r="AG37" s="27">
        <v>25686.3</v>
      </c>
      <c r="AH37" s="27">
        <f t="shared" si="0"/>
        <v>-1.992386875680904</v>
      </c>
      <c r="AI37" s="27">
        <f t="shared" si="1"/>
        <v>-1.1368823304058462</v>
      </c>
      <c r="AJ37" s="27">
        <f t="shared" si="2"/>
        <v>-1.420153257331654</v>
      </c>
      <c r="AK37" s="27">
        <f t="shared" si="3"/>
        <v>-0.50021264583280844</v>
      </c>
      <c r="AL37" s="27">
        <f t="shared" si="4"/>
        <v>-0.11581737529193048</v>
      </c>
      <c r="AM37" s="27">
        <f t="shared" si="5"/>
        <v>-0.10811737785456195</v>
      </c>
      <c r="AN37" s="27">
        <v>76627</v>
      </c>
      <c r="AO37" s="27">
        <v>70925.2</v>
      </c>
      <c r="AP37" s="27">
        <v>69461.399999999994</v>
      </c>
      <c r="AQ37" s="27">
        <v>67511.8</v>
      </c>
      <c r="AR37" s="27">
        <v>65549.600000000006</v>
      </c>
      <c r="AS37" s="27">
        <v>63644.7</v>
      </c>
      <c r="AT37" s="27">
        <v>-38459.9</v>
      </c>
      <c r="AU37" s="27">
        <v>-62385.7</v>
      </c>
      <c r="AV37" s="27">
        <v>-48911.199999999997</v>
      </c>
      <c r="AW37" s="27">
        <v>-134966.20000000001</v>
      </c>
      <c r="AX37" s="27">
        <v>-565973.80000000005</v>
      </c>
      <c r="AY37" s="27">
        <v>-588663</v>
      </c>
      <c r="AZ37" s="26">
        <v>-2.89</v>
      </c>
      <c r="BA37" s="26">
        <v>-1.21</v>
      </c>
      <c r="BB37" s="30">
        <v>0.128</v>
      </c>
      <c r="BC37" s="26">
        <v>-1.71</v>
      </c>
      <c r="BD37" s="26">
        <v>-9.7200000000000006</v>
      </c>
      <c r="BE37" s="27">
        <v>-10.7</v>
      </c>
    </row>
    <row r="38" spans="1:57" ht="22.5">
      <c r="A38" s="29" t="s">
        <v>66</v>
      </c>
      <c r="B38" s="29" t="s">
        <v>67</v>
      </c>
      <c r="C38" s="28" t="s">
        <v>9</v>
      </c>
      <c r="D38" s="27">
        <v>1044.5999999999999</v>
      </c>
      <c r="E38" s="27">
        <v>646.20000000000005</v>
      </c>
      <c r="F38" s="27">
        <v>710</v>
      </c>
      <c r="G38" s="27">
        <v>567.5</v>
      </c>
      <c r="H38" s="27">
        <v>89.2</v>
      </c>
      <c r="I38" s="27">
        <v>105.1</v>
      </c>
      <c r="J38" s="27">
        <v>8629266.5</v>
      </c>
      <c r="K38" s="27">
        <v>8757962.4000000004</v>
      </c>
      <c r="L38" s="27">
        <v>7134282.5</v>
      </c>
      <c r="M38" s="27">
        <v>6206517.0999999996</v>
      </c>
      <c r="N38" s="27">
        <v>4052698.6</v>
      </c>
      <c r="O38" s="27">
        <v>2140487.6</v>
      </c>
      <c r="P38" s="27">
        <v>617008.5</v>
      </c>
      <c r="Q38" s="27">
        <v>1095118.6000000001</v>
      </c>
      <c r="R38" s="27">
        <v>1100840.3999999999</v>
      </c>
      <c r="S38" s="27">
        <v>1030828.1</v>
      </c>
      <c r="T38" s="27">
        <v>515328.7</v>
      </c>
      <c r="U38" s="27">
        <v>470139.1</v>
      </c>
      <c r="V38" s="27">
        <v>74277.899999999994</v>
      </c>
      <c r="W38" s="27">
        <v>79638.5</v>
      </c>
      <c r="X38" s="27">
        <v>75716.800000000003</v>
      </c>
      <c r="Y38" s="27">
        <v>46743.199999999997</v>
      </c>
      <c r="Z38" s="27">
        <v>22073.599999999999</v>
      </c>
      <c r="AA38" s="27">
        <v>13230.7</v>
      </c>
      <c r="AB38" s="27">
        <v>818916</v>
      </c>
      <c r="AC38" s="27">
        <v>143456</v>
      </c>
      <c r="AD38" s="27">
        <v>150169.20000000001</v>
      </c>
      <c r="AE38" s="27">
        <v>25493.3</v>
      </c>
      <c r="AF38" s="27">
        <v>26474.7</v>
      </c>
      <c r="AG38" s="27">
        <v>3061.9</v>
      </c>
      <c r="AH38" s="27">
        <f t="shared" si="0"/>
        <v>-0.30771517384145797</v>
      </c>
      <c r="AI38" s="27">
        <f t="shared" si="1"/>
        <v>-0.30771517384145797</v>
      </c>
      <c r="AJ38" s="27">
        <f t="shared" si="2"/>
        <v>9.6050852573356948</v>
      </c>
      <c r="AK38" s="27">
        <f t="shared" si="3"/>
        <v>6.5956136445546862</v>
      </c>
      <c r="AL38" s="27">
        <f t="shared" si="4"/>
        <v>5.8987028833526081</v>
      </c>
      <c r="AM38" s="27">
        <f t="shared" si="5"/>
        <v>8.4627895981087473</v>
      </c>
      <c r="AN38" s="27">
        <v>296059.2</v>
      </c>
      <c r="AO38" s="27">
        <v>296059.2</v>
      </c>
      <c r="AP38" s="27">
        <v>264131.20000000001</v>
      </c>
      <c r="AQ38" s="27">
        <v>248886.8</v>
      </c>
      <c r="AR38" s="27">
        <v>240747.3</v>
      </c>
      <c r="AS38" s="27">
        <v>232684.4</v>
      </c>
      <c r="AT38" s="27">
        <v>-962120.9</v>
      </c>
      <c r="AU38" s="27">
        <v>-962120.9</v>
      </c>
      <c r="AV38" s="27">
        <v>27499.1</v>
      </c>
      <c r="AW38" s="27">
        <v>37735.199999999997</v>
      </c>
      <c r="AX38" s="27">
        <v>40813.599999999999</v>
      </c>
      <c r="AY38" s="27">
        <v>27495</v>
      </c>
      <c r="AZ38" s="27">
        <v>-11.1</v>
      </c>
      <c r="BA38" s="27">
        <v>-11.1</v>
      </c>
      <c r="BB38" s="30">
        <v>0.19700000000000001</v>
      </c>
      <c r="BC38" s="30">
        <v>0.30099999999999999</v>
      </c>
      <c r="BD38" s="30">
        <v>0.37</v>
      </c>
      <c r="BE38" s="30">
        <v>0.246</v>
      </c>
    </row>
    <row r="39" spans="1:57" ht="22.5">
      <c r="A39" s="29" t="s">
        <v>68</v>
      </c>
      <c r="B39" s="29" t="s">
        <v>69</v>
      </c>
      <c r="C39" s="28" t="s">
        <v>9</v>
      </c>
      <c r="D39" s="27">
        <v>82.7</v>
      </c>
      <c r="E39" s="27">
        <v>84.2</v>
      </c>
      <c r="F39" s="27">
        <v>86.1</v>
      </c>
      <c r="G39" s="27">
        <v>89.2</v>
      </c>
      <c r="H39" s="27">
        <v>94.2</v>
      </c>
      <c r="I39" s="27">
        <v>65.7</v>
      </c>
      <c r="J39" s="27">
        <v>114980053.90000001</v>
      </c>
      <c r="K39" s="27">
        <v>102318442.5</v>
      </c>
      <c r="L39" s="27">
        <v>88698020.599999994</v>
      </c>
      <c r="M39" s="27">
        <v>75861465.900000006</v>
      </c>
      <c r="N39" s="27">
        <v>70958197.200000003</v>
      </c>
      <c r="O39" s="27">
        <v>70841060.700000003</v>
      </c>
      <c r="P39" s="27">
        <v>8458875.5999999996</v>
      </c>
      <c r="Q39" s="27">
        <v>8052615.9000000004</v>
      </c>
      <c r="R39" s="27">
        <v>6340494.2000000002</v>
      </c>
      <c r="S39" s="27">
        <v>5737844.7999999998</v>
      </c>
      <c r="T39" s="27">
        <v>5630551.2000000002</v>
      </c>
      <c r="U39" s="27">
        <v>4650074</v>
      </c>
      <c r="V39" s="27">
        <v>1525072.5</v>
      </c>
      <c r="W39" s="27">
        <v>455889.9</v>
      </c>
      <c r="X39" s="27">
        <v>403735.7</v>
      </c>
      <c r="Y39" s="27">
        <v>21303</v>
      </c>
      <c r="Z39" s="27">
        <v>332276.8</v>
      </c>
      <c r="AA39" s="27">
        <v>-77687.199999999997</v>
      </c>
      <c r="AB39" s="27">
        <v>2295645.7000000002</v>
      </c>
      <c r="AC39" s="27">
        <v>2056077.7</v>
      </c>
      <c r="AD39" s="27">
        <v>1962776.1</v>
      </c>
      <c r="AE39" s="27">
        <v>2319339.7999999998</v>
      </c>
      <c r="AF39" s="27">
        <v>1349465.3</v>
      </c>
      <c r="AG39" s="27">
        <v>849850.2</v>
      </c>
      <c r="AH39" s="27">
        <f t="shared" si="0"/>
        <v>2.7569772225976696</v>
      </c>
      <c r="AI39" s="27">
        <f t="shared" si="1"/>
        <v>3.226066195666264</v>
      </c>
      <c r="AJ39" s="27">
        <f t="shared" si="2"/>
        <v>3.0612288042375964</v>
      </c>
      <c r="AK39" s="27">
        <f t="shared" si="3"/>
        <v>2.9393282737178614</v>
      </c>
      <c r="AL39" s="27">
        <f t="shared" si="4"/>
        <v>2.8452893254317808</v>
      </c>
      <c r="AM39" s="27">
        <f t="shared" si="5"/>
        <v>1.8802489718916926</v>
      </c>
      <c r="AN39" s="27">
        <v>4688618.3</v>
      </c>
      <c r="AO39" s="27">
        <v>4586489.5999999996</v>
      </c>
      <c r="AP39" s="27">
        <v>4564164.8</v>
      </c>
      <c r="AQ39" s="27">
        <v>4463587.2</v>
      </c>
      <c r="AR39" s="27">
        <v>4325718.4000000004</v>
      </c>
      <c r="AS39" s="27">
        <v>4118829.4</v>
      </c>
      <c r="AT39" s="27">
        <v>1700637.3</v>
      </c>
      <c r="AU39" s="27">
        <v>1421697.3</v>
      </c>
      <c r="AV39" s="27">
        <v>1490958.4</v>
      </c>
      <c r="AW39" s="27">
        <v>1518573.9</v>
      </c>
      <c r="AX39" s="27">
        <v>1520308.8</v>
      </c>
      <c r="AY39" s="27">
        <v>2190576.6</v>
      </c>
      <c r="AZ39" s="26">
        <v>1.1200000000000001</v>
      </c>
      <c r="BA39" s="30">
        <v>0.98299999999999998</v>
      </c>
      <c r="BB39" s="26">
        <v>1.0900000000000001</v>
      </c>
      <c r="BC39" s="26">
        <v>1.1499999999999999</v>
      </c>
      <c r="BD39" s="26">
        <v>1.21</v>
      </c>
      <c r="BE39" s="26">
        <v>1.7</v>
      </c>
    </row>
    <row r="40" spans="1:57" ht="22.5">
      <c r="A40" s="29" t="s">
        <v>70</v>
      </c>
      <c r="B40" s="29" t="s">
        <v>71</v>
      </c>
      <c r="C40" s="28" t="s">
        <v>9</v>
      </c>
      <c r="D40" s="27">
        <v>75</v>
      </c>
      <c r="E40" s="27">
        <v>84.9</v>
      </c>
      <c r="F40" s="27">
        <v>78.5</v>
      </c>
      <c r="G40" s="27">
        <v>83.2</v>
      </c>
      <c r="H40" s="27">
        <v>82</v>
      </c>
      <c r="I40" s="27">
        <v>81</v>
      </c>
      <c r="J40" s="27">
        <v>51518629.899999999</v>
      </c>
      <c r="K40" s="27">
        <v>43032943.899999999</v>
      </c>
      <c r="L40" s="27">
        <v>42803916</v>
      </c>
      <c r="M40" s="27">
        <v>37998124.100000001</v>
      </c>
      <c r="N40" s="27">
        <v>33046520.300000001</v>
      </c>
      <c r="O40" s="27">
        <v>29112268.100000001</v>
      </c>
      <c r="P40" s="27">
        <v>6928278.0999999996</v>
      </c>
      <c r="Q40" s="27">
        <v>6580008.0999999996</v>
      </c>
      <c r="R40" s="27">
        <v>5552671</v>
      </c>
      <c r="S40" s="27">
        <v>5390043.0999999996</v>
      </c>
      <c r="T40" s="27">
        <v>4802102.5999999996</v>
      </c>
      <c r="U40" s="27">
        <v>4666014</v>
      </c>
      <c r="V40" s="27">
        <v>285697.7</v>
      </c>
      <c r="W40" s="27">
        <v>276167</v>
      </c>
      <c r="X40" s="27">
        <v>265625.8</v>
      </c>
      <c r="Y40" s="27">
        <v>250018.5</v>
      </c>
      <c r="Z40" s="27">
        <v>212620.9</v>
      </c>
      <c r="AA40" s="27">
        <v>175945.5</v>
      </c>
      <c r="AB40" s="27">
        <v>1458163.6</v>
      </c>
      <c r="AC40" s="27">
        <v>1414450.8</v>
      </c>
      <c r="AD40" s="27">
        <v>1219792.1000000001</v>
      </c>
      <c r="AE40" s="27">
        <v>868031.8</v>
      </c>
      <c r="AF40" s="27">
        <v>759273.6</v>
      </c>
      <c r="AG40" s="27">
        <v>548186.4</v>
      </c>
      <c r="AH40" s="27">
        <f t="shared" si="0"/>
        <v>1.2148827690081867</v>
      </c>
      <c r="AI40" s="27">
        <f t="shared" si="1"/>
        <v>1.1407458417828882</v>
      </c>
      <c r="AJ40" s="27">
        <f t="shared" si="2"/>
        <v>1.1229982082730243</v>
      </c>
      <c r="AK40" s="27">
        <f t="shared" si="3"/>
        <v>1.2417196460062327</v>
      </c>
      <c r="AL40" s="27">
        <f t="shared" si="4"/>
        <v>1.2715824769085207</v>
      </c>
      <c r="AM40" s="27">
        <f t="shared" si="5"/>
        <v>1.2996891286405845</v>
      </c>
      <c r="AN40" s="27">
        <v>1996161</v>
      </c>
      <c r="AO40" s="27">
        <v>1937795</v>
      </c>
      <c r="AP40" s="27">
        <v>1849970.2</v>
      </c>
      <c r="AQ40" s="27">
        <v>1824672.5</v>
      </c>
      <c r="AR40" s="27">
        <v>1846319.7</v>
      </c>
      <c r="AS40" s="27">
        <v>1794898.5</v>
      </c>
      <c r="AT40" s="27">
        <v>1643089.4</v>
      </c>
      <c r="AU40" s="27">
        <v>1698708.8</v>
      </c>
      <c r="AV40" s="27">
        <v>1647349.2</v>
      </c>
      <c r="AW40" s="27">
        <v>1469472.2</v>
      </c>
      <c r="AX40" s="27">
        <v>1451985.8</v>
      </c>
      <c r="AY40" s="27">
        <v>1381021.4</v>
      </c>
      <c r="AZ40" s="26">
        <v>2.4500000000000002</v>
      </c>
      <c r="BA40" s="26">
        <v>2.3199999999999998</v>
      </c>
      <c r="BB40" s="26">
        <v>2.39</v>
      </c>
      <c r="BC40" s="26">
        <v>2.12</v>
      </c>
      <c r="BD40" s="26">
        <v>2.4</v>
      </c>
      <c r="BE40" s="26">
        <v>2</v>
      </c>
    </row>
    <row r="41" spans="1:57">
      <c r="A41" s="29" t="s">
        <v>72</v>
      </c>
      <c r="B41" s="29" t="s">
        <v>73</v>
      </c>
      <c r="C41" s="28" t="s">
        <v>9</v>
      </c>
      <c r="D41" s="27">
        <v>80.5</v>
      </c>
      <c r="E41" s="27">
        <v>72.599999999999994</v>
      </c>
      <c r="F41" s="27">
        <v>86.5</v>
      </c>
      <c r="G41" s="27">
        <v>89.7</v>
      </c>
      <c r="H41" s="27">
        <v>88.9</v>
      </c>
      <c r="I41" s="27">
        <v>88</v>
      </c>
      <c r="J41" s="27">
        <v>148328222.90000001</v>
      </c>
      <c r="K41" s="27">
        <v>165527488.5</v>
      </c>
      <c r="L41" s="27">
        <v>182690567.5</v>
      </c>
      <c r="M41" s="27">
        <v>185354050.90000001</v>
      </c>
      <c r="N41" s="27">
        <v>165833838.30000001</v>
      </c>
      <c r="O41" s="27">
        <v>131798934.90000001</v>
      </c>
      <c r="P41" s="27">
        <v>16438972.699999999</v>
      </c>
      <c r="Q41" s="27">
        <v>13919795</v>
      </c>
      <c r="R41" s="27">
        <v>15606440.9</v>
      </c>
      <c r="S41" s="27">
        <v>13286596.300000001</v>
      </c>
      <c r="T41" s="27">
        <v>11773868</v>
      </c>
      <c r="U41" s="27">
        <v>10422872.9</v>
      </c>
      <c r="V41" s="27">
        <v>3097461.9</v>
      </c>
      <c r="W41" s="27">
        <v>4409987.4000000004</v>
      </c>
      <c r="X41" s="27">
        <v>6108742.7000000002</v>
      </c>
      <c r="Y41" s="27">
        <v>6545680.5</v>
      </c>
      <c r="Z41" s="27">
        <v>6713549.5999999996</v>
      </c>
      <c r="AA41" s="27">
        <v>6375135.4000000004</v>
      </c>
      <c r="AB41" s="27">
        <v>4507042.5</v>
      </c>
      <c r="AC41" s="27">
        <v>9611601.5999999996</v>
      </c>
      <c r="AD41" s="27">
        <v>3566814.8</v>
      </c>
      <c r="AE41" s="27">
        <v>2318641.7999999998</v>
      </c>
      <c r="AF41" s="27">
        <v>1224370.3999999999</v>
      </c>
      <c r="AG41" s="27">
        <v>1291806.3</v>
      </c>
      <c r="AH41" s="27">
        <f t="shared" si="0"/>
        <v>4.7332596946940333</v>
      </c>
      <c r="AI41" s="27">
        <f t="shared" si="1"/>
        <v>-0.73881065293646309</v>
      </c>
      <c r="AJ41" s="27">
        <f t="shared" si="2"/>
        <v>-0.66405976818734591</v>
      </c>
      <c r="AK41" s="27">
        <f t="shared" si="3"/>
        <v>-0.61172401557539646</v>
      </c>
      <c r="AL41" s="27">
        <f t="shared" si="4"/>
        <v>-0.53029650292734587</v>
      </c>
      <c r="AM41" s="27">
        <f t="shared" si="5"/>
        <v>-1.735024966077789</v>
      </c>
      <c r="AN41" s="27">
        <v>4501950.5</v>
      </c>
      <c r="AO41" s="27">
        <v>4494370.2</v>
      </c>
      <c r="AP41" s="27">
        <v>4462679.2</v>
      </c>
      <c r="AQ41" s="27">
        <v>4606488.5999999996</v>
      </c>
      <c r="AR41" s="27">
        <v>4578597.4000000004</v>
      </c>
      <c r="AS41" s="27">
        <v>4457219.8</v>
      </c>
      <c r="AT41" s="27">
        <v>951131.1</v>
      </c>
      <c r="AU41" s="27">
        <v>-6083250.4000000004</v>
      </c>
      <c r="AV41" s="27">
        <v>-6720297.5</v>
      </c>
      <c r="AW41" s="27">
        <v>-7530338</v>
      </c>
      <c r="AX41" s="27">
        <v>-8634032.8000000007</v>
      </c>
      <c r="AY41" s="27">
        <v>-2568965.7999999998</v>
      </c>
      <c r="AZ41" s="30">
        <v>0.47699999999999998</v>
      </c>
      <c r="BA41" s="26">
        <v>-2.82</v>
      </c>
      <c r="BB41" s="26">
        <v>-3.08</v>
      </c>
      <c r="BC41" s="26">
        <v>-3.33</v>
      </c>
      <c r="BD41" s="26">
        <v>-3.72</v>
      </c>
      <c r="BE41" s="26">
        <v>-1.05</v>
      </c>
    </row>
    <row r="42" spans="1:57">
      <c r="A42" s="29" t="s">
        <v>74</v>
      </c>
      <c r="B42" s="29" t="s">
        <v>75</v>
      </c>
      <c r="C42" s="28" t="s">
        <v>9</v>
      </c>
      <c r="D42" s="27">
        <v>67.900000000000006</v>
      </c>
      <c r="E42" s="27">
        <v>90.6</v>
      </c>
      <c r="F42" s="27">
        <v>112.3</v>
      </c>
      <c r="G42" s="27">
        <v>93.4</v>
      </c>
      <c r="H42" s="27">
        <v>112.7</v>
      </c>
      <c r="I42" s="27">
        <v>86.4</v>
      </c>
      <c r="J42" s="27">
        <v>24635208.600000001</v>
      </c>
      <c r="K42" s="27">
        <v>24372698.5</v>
      </c>
      <c r="L42" s="27">
        <v>25757820.5</v>
      </c>
      <c r="M42" s="27">
        <v>20839060.800000001</v>
      </c>
      <c r="N42" s="27">
        <v>11047609.4</v>
      </c>
      <c r="O42" s="27">
        <v>4644666</v>
      </c>
      <c r="P42" s="27">
        <v>3468137.6</v>
      </c>
      <c r="Q42" s="27">
        <v>3185136.6</v>
      </c>
      <c r="R42" s="27">
        <v>2086758.9</v>
      </c>
      <c r="S42" s="27">
        <v>2060340.2</v>
      </c>
      <c r="T42" s="27">
        <v>1419395.3</v>
      </c>
      <c r="U42" s="31" t="s">
        <v>37</v>
      </c>
      <c r="V42" s="27">
        <v>111784.9</v>
      </c>
      <c r="W42" s="27">
        <v>136167</v>
      </c>
      <c r="X42" s="27">
        <v>1138550.6000000001</v>
      </c>
      <c r="Y42" s="27">
        <v>143241.29999999999</v>
      </c>
      <c r="Z42" s="27">
        <v>80954</v>
      </c>
      <c r="AA42" s="31" t="s">
        <v>37</v>
      </c>
      <c r="AB42" s="27">
        <v>259358.7</v>
      </c>
      <c r="AC42" s="27">
        <v>1253745.8</v>
      </c>
      <c r="AD42" s="27">
        <v>539110.6</v>
      </c>
      <c r="AE42" s="27">
        <v>47289.1</v>
      </c>
      <c r="AF42" s="27">
        <v>18943</v>
      </c>
      <c r="AG42" s="31" t="s">
        <v>37</v>
      </c>
      <c r="AH42" s="27">
        <f t="shared" si="0"/>
        <v>-0.70808524944229601</v>
      </c>
      <c r="AI42" s="27">
        <f t="shared" si="1"/>
        <v>-0.55986608618311884</v>
      </c>
      <c r="AJ42" s="27">
        <f t="shared" si="2"/>
        <v>-0.58813875784722458</v>
      </c>
      <c r="AK42" s="27">
        <f t="shared" si="3"/>
        <v>-0.83906497393083845</v>
      </c>
      <c r="AL42" s="27">
        <f t="shared" si="4"/>
        <v>-0.75296929911909549</v>
      </c>
      <c r="AM42" s="27">
        <f t="shared" si="5"/>
        <v>-5.8709267876087887</v>
      </c>
      <c r="AN42" s="27">
        <v>671038.30000000005</v>
      </c>
      <c r="AO42" s="27">
        <v>647103.30000000005</v>
      </c>
      <c r="AP42" s="27">
        <v>641710.19999999995</v>
      </c>
      <c r="AQ42" s="27">
        <v>654054</v>
      </c>
      <c r="AR42" s="27">
        <v>649170.9</v>
      </c>
      <c r="AS42" s="27">
        <v>666822.80000000005</v>
      </c>
      <c r="AT42" s="27">
        <v>-947680.1</v>
      </c>
      <c r="AU42" s="27">
        <v>-1155818</v>
      </c>
      <c r="AV42" s="27">
        <v>-1091086.3999999999</v>
      </c>
      <c r="AW42" s="27">
        <v>-779503.4</v>
      </c>
      <c r="AX42" s="27">
        <v>-862147.9</v>
      </c>
      <c r="AY42" s="27">
        <v>-113580.5</v>
      </c>
      <c r="AZ42" s="26">
        <v>-3.22</v>
      </c>
      <c r="BA42" s="26">
        <v>-3.37</v>
      </c>
      <c r="BB42" s="26">
        <v>-3.38</v>
      </c>
      <c r="BC42" s="26">
        <v>-2.42</v>
      </c>
      <c r="BD42" s="26">
        <v>-2.6</v>
      </c>
      <c r="BE42" s="30">
        <v>-0.52700000000000002</v>
      </c>
    </row>
    <row r="43" spans="1:57" ht="22.5">
      <c r="A43" s="29" t="s">
        <v>76</v>
      </c>
      <c r="B43" s="29" t="s">
        <v>77</v>
      </c>
      <c r="C43" s="28" t="s">
        <v>9</v>
      </c>
      <c r="D43" s="27">
        <v>85.2</v>
      </c>
      <c r="E43" s="27">
        <v>86.3</v>
      </c>
      <c r="F43" s="27">
        <v>84.8</v>
      </c>
      <c r="G43" s="27">
        <v>80.5</v>
      </c>
      <c r="H43" s="27">
        <v>87.4</v>
      </c>
      <c r="I43" s="27">
        <v>78.2</v>
      </c>
      <c r="J43" s="27">
        <v>1126247324.8</v>
      </c>
      <c r="K43" s="27">
        <v>1003644283.5</v>
      </c>
      <c r="L43" s="27">
        <v>878432161.39999998</v>
      </c>
      <c r="M43" s="27">
        <v>801985838.10000002</v>
      </c>
      <c r="N43" s="27">
        <v>626182609.79999995</v>
      </c>
      <c r="O43" s="27">
        <v>551338211.89999998</v>
      </c>
      <c r="P43" s="31" t="s">
        <v>37</v>
      </c>
      <c r="Q43" s="31" t="s">
        <v>37</v>
      </c>
      <c r="R43" s="27">
        <v>89992992.299999997</v>
      </c>
      <c r="S43" s="27">
        <v>82108931.700000003</v>
      </c>
      <c r="T43" s="27">
        <v>65964006.700000003</v>
      </c>
      <c r="U43" s="27">
        <v>51593135.100000001</v>
      </c>
      <c r="V43" s="31" t="s">
        <v>37</v>
      </c>
      <c r="W43" s="31" t="s">
        <v>37</v>
      </c>
      <c r="X43" s="27">
        <v>20588361.100000001</v>
      </c>
      <c r="Y43" s="27">
        <v>3597801.4</v>
      </c>
      <c r="Z43" s="27">
        <v>3507994.2</v>
      </c>
      <c r="AA43" s="27">
        <v>3540684.1</v>
      </c>
      <c r="AB43" s="31" t="s">
        <v>37</v>
      </c>
      <c r="AC43" s="31" t="s">
        <v>37</v>
      </c>
      <c r="AD43" s="27">
        <v>12184217.1</v>
      </c>
      <c r="AE43" s="27">
        <v>9079590.6999999993</v>
      </c>
      <c r="AF43" s="27">
        <v>7299831.2999999998</v>
      </c>
      <c r="AG43" s="27">
        <v>6636913.0999999996</v>
      </c>
      <c r="AH43" s="27">
        <f t="shared" si="0"/>
        <v>1.2010522693891066</v>
      </c>
      <c r="AI43" s="27">
        <f t="shared" si="1"/>
        <v>1.1585866597553027</v>
      </c>
      <c r="AJ43" s="27">
        <f t="shared" si="2"/>
        <v>1.143742725712549</v>
      </c>
      <c r="AK43" s="27">
        <f t="shared" si="3"/>
        <v>1.1296601898307372</v>
      </c>
      <c r="AL43" s="27">
        <f t="shared" si="4"/>
        <v>1.1617341542589286</v>
      </c>
      <c r="AM43" s="27">
        <f t="shared" si="5"/>
        <v>1.1965880650601564</v>
      </c>
      <c r="AN43" s="27">
        <v>38442848.899999999</v>
      </c>
      <c r="AO43" s="27">
        <v>37464863.100000001</v>
      </c>
      <c r="AP43" s="27">
        <v>36464497.799999997</v>
      </c>
      <c r="AQ43" s="27">
        <v>35747967.700000003</v>
      </c>
      <c r="AR43" s="27">
        <v>34666421.100000001</v>
      </c>
      <c r="AS43" s="27">
        <v>34791959.399999999</v>
      </c>
      <c r="AT43" s="27">
        <v>32007640.199999999</v>
      </c>
      <c r="AU43" s="27">
        <v>32336694.699999999</v>
      </c>
      <c r="AV43" s="27">
        <v>31881730.899999999</v>
      </c>
      <c r="AW43" s="27">
        <v>31644885.800000001</v>
      </c>
      <c r="AX43" s="27">
        <v>29840235.800000001</v>
      </c>
      <c r="AY43" s="27">
        <v>29075970.600000001</v>
      </c>
      <c r="AZ43" s="26">
        <v>2.73</v>
      </c>
      <c r="BA43" s="26">
        <v>2.82</v>
      </c>
      <c r="BB43" s="26">
        <v>2.84</v>
      </c>
      <c r="BC43" s="26">
        <v>2.86</v>
      </c>
      <c r="BD43" s="26">
        <v>2.79</v>
      </c>
      <c r="BE43" s="26">
        <v>3</v>
      </c>
    </row>
    <row r="44" spans="1:57" ht="22.5">
      <c r="A44" s="29" t="s">
        <v>78</v>
      </c>
      <c r="B44" s="29" t="s">
        <v>79</v>
      </c>
      <c r="C44" s="28" t="s">
        <v>9</v>
      </c>
      <c r="D44" s="27">
        <v>85.3</v>
      </c>
      <c r="E44" s="27">
        <v>86</v>
      </c>
      <c r="F44" s="27">
        <v>86</v>
      </c>
      <c r="G44" s="27">
        <v>88.1</v>
      </c>
      <c r="H44" s="27">
        <v>85.4</v>
      </c>
      <c r="I44" s="27">
        <v>71.900000000000006</v>
      </c>
      <c r="J44" s="27">
        <v>16325230.800000001</v>
      </c>
      <c r="K44" s="27">
        <v>11377959.1</v>
      </c>
      <c r="L44" s="27">
        <v>8364558.2999999998</v>
      </c>
      <c r="M44" s="27">
        <v>6388318.2000000002</v>
      </c>
      <c r="N44" s="27">
        <v>5124067.4000000004</v>
      </c>
      <c r="O44" s="27">
        <v>4040150.7</v>
      </c>
      <c r="P44" s="27">
        <v>3071341.6</v>
      </c>
      <c r="Q44" s="27">
        <v>1878376.6</v>
      </c>
      <c r="R44" s="27">
        <v>1302608.8999999999</v>
      </c>
      <c r="S44" s="27">
        <v>851415.7</v>
      </c>
      <c r="T44" s="31" t="s">
        <v>37</v>
      </c>
      <c r="U44" s="27">
        <v>328677.3</v>
      </c>
      <c r="V44" s="27">
        <v>103996.6</v>
      </c>
      <c r="W44" s="27">
        <v>87867.7</v>
      </c>
      <c r="X44" s="27">
        <v>68074.100000000006</v>
      </c>
      <c r="Y44" s="27">
        <v>50962.400000000001</v>
      </c>
      <c r="Z44" s="31" t="s">
        <v>37</v>
      </c>
      <c r="AA44" s="27">
        <v>25516.6</v>
      </c>
      <c r="AB44" s="27">
        <v>1015357</v>
      </c>
      <c r="AC44" s="27">
        <v>522285</v>
      </c>
      <c r="AD44" s="27">
        <v>390972.9</v>
      </c>
      <c r="AE44" s="27">
        <v>219372</v>
      </c>
      <c r="AF44" s="31" t="s">
        <v>37</v>
      </c>
      <c r="AG44" s="27">
        <v>92607.1</v>
      </c>
      <c r="AH44" s="27">
        <f t="shared" si="0"/>
        <v>1.3319290732162774</v>
      </c>
      <c r="AI44" s="27">
        <f t="shared" si="1"/>
        <v>1.4979319149845216</v>
      </c>
      <c r="AJ44" s="27">
        <f t="shared" si="2"/>
        <v>1.7821762548326339</v>
      </c>
      <c r="AK44" s="27">
        <f t="shared" si="3"/>
        <v>1.636449786151575</v>
      </c>
      <c r="AL44" s="27">
        <f t="shared" si="4"/>
        <v>1.5541754668400538</v>
      </c>
      <c r="AM44" s="27">
        <f t="shared" si="5"/>
        <v>1.5649711645342725</v>
      </c>
      <c r="AN44" s="27">
        <v>238229.5</v>
      </c>
      <c r="AO44" s="27">
        <v>238406.2</v>
      </c>
      <c r="AP44" s="27">
        <v>242703</v>
      </c>
      <c r="AQ44" s="27">
        <v>228117.5</v>
      </c>
      <c r="AR44" s="27">
        <v>208911.8</v>
      </c>
      <c r="AS44" s="27">
        <v>206398.1</v>
      </c>
      <c r="AT44" s="27">
        <v>178860.5</v>
      </c>
      <c r="AU44" s="27">
        <v>159156.9</v>
      </c>
      <c r="AV44" s="27">
        <v>136183.5</v>
      </c>
      <c r="AW44" s="27">
        <v>139397.79999999999</v>
      </c>
      <c r="AX44" s="27">
        <v>134419.70000000001</v>
      </c>
      <c r="AY44" s="27">
        <v>131886.20000000001</v>
      </c>
      <c r="AZ44" s="26">
        <v>1.01</v>
      </c>
      <c r="BA44" s="26">
        <v>1</v>
      </c>
      <c r="BB44" s="30">
        <v>0.97099999999999997</v>
      </c>
      <c r="BC44" s="26">
        <v>1.0900000000000001</v>
      </c>
      <c r="BD44" s="26">
        <v>1.04</v>
      </c>
      <c r="BE44" s="26">
        <v>1.21</v>
      </c>
    </row>
    <row r="45" spans="1:57">
      <c r="A45" s="29" t="s">
        <v>80</v>
      </c>
      <c r="B45" s="29" t="s">
        <v>81</v>
      </c>
      <c r="C45" s="28" t="s">
        <v>9</v>
      </c>
      <c r="D45" s="27">
        <v>76.099999999999994</v>
      </c>
      <c r="E45" s="27">
        <v>75</v>
      </c>
      <c r="F45" s="27">
        <v>77.099999999999994</v>
      </c>
      <c r="G45" s="27">
        <v>81.3</v>
      </c>
      <c r="H45" s="27">
        <v>77.599999999999994</v>
      </c>
      <c r="I45" s="27">
        <v>79.099999999999994</v>
      </c>
      <c r="J45" s="27">
        <v>30404047.800000001</v>
      </c>
      <c r="K45" s="27">
        <v>31192621.600000001</v>
      </c>
      <c r="L45" s="27">
        <v>27868873.600000001</v>
      </c>
      <c r="M45" s="27">
        <v>21259592.699999999</v>
      </c>
      <c r="N45" s="27">
        <v>17447446.199999999</v>
      </c>
      <c r="O45" s="27">
        <v>15151931.1</v>
      </c>
      <c r="P45" s="27">
        <v>4343969.7</v>
      </c>
      <c r="Q45" s="27">
        <v>4047520.4</v>
      </c>
      <c r="R45" s="27">
        <v>3073405.5</v>
      </c>
      <c r="S45" s="27">
        <v>2850106.9</v>
      </c>
      <c r="T45" s="27">
        <v>2528075.7000000002</v>
      </c>
      <c r="U45" s="27">
        <v>1692502.4</v>
      </c>
      <c r="V45" s="27">
        <v>205780.8</v>
      </c>
      <c r="W45" s="27">
        <v>205516</v>
      </c>
      <c r="X45" s="27">
        <v>176982.2</v>
      </c>
      <c r="Y45" s="27">
        <v>126838.3</v>
      </c>
      <c r="Z45" s="27">
        <v>109419.9</v>
      </c>
      <c r="AA45" s="27">
        <v>97637.3</v>
      </c>
      <c r="AB45" s="27">
        <v>709620.3</v>
      </c>
      <c r="AC45" s="27">
        <v>405152.9</v>
      </c>
      <c r="AD45" s="27">
        <v>653359.4</v>
      </c>
      <c r="AE45" s="27">
        <v>403066.8</v>
      </c>
      <c r="AF45" s="27">
        <v>276561.90000000002</v>
      </c>
      <c r="AG45" s="27">
        <v>332088.90000000002</v>
      </c>
      <c r="AH45" s="27">
        <f t="shared" si="0"/>
        <v>3.9803145644735443</v>
      </c>
      <c r="AI45" s="27">
        <f t="shared" si="1"/>
        <v>4.7156249223559952</v>
      </c>
      <c r="AJ45" s="27">
        <f t="shared" si="2"/>
        <v>3.852525127084069</v>
      </c>
      <c r="AK45" s="27">
        <f t="shared" si="3"/>
        <v>3.3958752227285656</v>
      </c>
      <c r="AL45" s="27">
        <f t="shared" si="4"/>
        <v>3.2767667877749904</v>
      </c>
      <c r="AM45" s="27">
        <f t="shared" si="5"/>
        <v>3.7333709650591196</v>
      </c>
      <c r="AN45" s="27">
        <v>1621813.4</v>
      </c>
      <c r="AO45" s="27">
        <v>1575286.1</v>
      </c>
      <c r="AP45" s="27">
        <v>1625554.1</v>
      </c>
      <c r="AQ45" s="27">
        <v>1667798.2</v>
      </c>
      <c r="AR45" s="27">
        <v>1681380.8</v>
      </c>
      <c r="AS45" s="27">
        <v>1687860</v>
      </c>
      <c r="AT45" s="27">
        <v>407458.6</v>
      </c>
      <c r="AU45" s="27">
        <v>334056.7</v>
      </c>
      <c r="AV45" s="27">
        <v>421945.1</v>
      </c>
      <c r="AW45" s="27">
        <v>491124.7</v>
      </c>
      <c r="AX45" s="27">
        <v>513121.9</v>
      </c>
      <c r="AY45" s="27">
        <v>452100.8</v>
      </c>
      <c r="AZ45" s="26">
        <v>1.04</v>
      </c>
      <c r="BA45" s="30">
        <v>0.80900000000000005</v>
      </c>
      <c r="BB45" s="30">
        <v>0.97799999999999998</v>
      </c>
      <c r="BC45" s="26">
        <v>1.17</v>
      </c>
      <c r="BD45" s="26">
        <v>1.26</v>
      </c>
      <c r="BE45" s="26">
        <v>1.19</v>
      </c>
    </row>
    <row r="46" spans="1:57" ht="22.5">
      <c r="A46" s="29" t="s">
        <v>82</v>
      </c>
      <c r="B46" s="29" t="s">
        <v>83</v>
      </c>
      <c r="C46" s="28" t="s">
        <v>9</v>
      </c>
      <c r="D46" s="27">
        <v>99.1</v>
      </c>
      <c r="E46" s="27">
        <v>99.2</v>
      </c>
      <c r="F46" s="27">
        <v>105.8</v>
      </c>
      <c r="G46" s="27">
        <v>106.2</v>
      </c>
      <c r="H46" s="27">
        <v>102.9</v>
      </c>
      <c r="I46" s="27">
        <v>98.8</v>
      </c>
      <c r="J46" s="27">
        <v>261365007.69999999</v>
      </c>
      <c r="K46" s="27">
        <v>214168448.59999999</v>
      </c>
      <c r="L46" s="27">
        <v>171808736.09999999</v>
      </c>
      <c r="M46" s="27">
        <v>144581850.40000001</v>
      </c>
      <c r="N46" s="27">
        <v>131169663.8</v>
      </c>
      <c r="O46" s="27">
        <v>111748881.2</v>
      </c>
      <c r="P46" s="27">
        <v>18726930.399999999</v>
      </c>
      <c r="Q46" s="27">
        <v>16443156.699999999</v>
      </c>
      <c r="R46" s="27">
        <v>12171704.1</v>
      </c>
      <c r="S46" s="27">
        <v>10735744.699999999</v>
      </c>
      <c r="T46" s="27">
        <v>9878536</v>
      </c>
      <c r="U46" s="27">
        <v>9038306.3000000007</v>
      </c>
      <c r="V46" s="27">
        <v>3367991.7</v>
      </c>
      <c r="W46" s="27">
        <v>3776477.5</v>
      </c>
      <c r="X46" s="27">
        <v>1721414.5</v>
      </c>
      <c r="Y46" s="27">
        <v>435674.5</v>
      </c>
      <c r="Z46" s="27">
        <v>474463.8</v>
      </c>
      <c r="AA46" s="27">
        <v>394880</v>
      </c>
      <c r="AB46" s="27">
        <v>5288067.8</v>
      </c>
      <c r="AC46" s="27">
        <v>4676243.3</v>
      </c>
      <c r="AD46" s="27">
        <v>4753241.5999999996</v>
      </c>
      <c r="AE46" s="27">
        <v>4650271.8</v>
      </c>
      <c r="AF46" s="27">
        <v>4065740</v>
      </c>
      <c r="AG46" s="27">
        <v>3326315.6</v>
      </c>
      <c r="AH46" s="27">
        <f t="shared" si="0"/>
        <v>0.97392045087892587</v>
      </c>
      <c r="AI46" s="27">
        <f t="shared" si="1"/>
        <v>0.97392045087892587</v>
      </c>
      <c r="AJ46" s="27">
        <f t="shared" si="2"/>
        <v>0.91633173543298063</v>
      </c>
      <c r="AK46" s="27">
        <f t="shared" si="3"/>
        <v>0.90867693858134602</v>
      </c>
      <c r="AL46" s="27">
        <f t="shared" si="4"/>
        <v>0.91156856598915081</v>
      </c>
      <c r="AM46" s="27">
        <f t="shared" si="5"/>
        <v>1.0114384257080293</v>
      </c>
      <c r="AN46" s="27">
        <v>4963861.0999999996</v>
      </c>
      <c r="AO46" s="27">
        <v>4963861.0999999996</v>
      </c>
      <c r="AP46" s="27">
        <v>4720989.3</v>
      </c>
      <c r="AQ46" s="27">
        <v>4472210.3</v>
      </c>
      <c r="AR46" s="27">
        <v>4327586.9000000004</v>
      </c>
      <c r="AS46" s="27">
        <v>4394261.4000000004</v>
      </c>
      <c r="AT46" s="27">
        <v>5096782.9000000004</v>
      </c>
      <c r="AU46" s="27">
        <v>5096782.9000000004</v>
      </c>
      <c r="AV46" s="27">
        <v>5152052.5999999996</v>
      </c>
      <c r="AW46" s="27">
        <v>4921672.5</v>
      </c>
      <c r="AX46" s="27">
        <v>4747406.9000000004</v>
      </c>
      <c r="AY46" s="27">
        <v>4344566.4000000004</v>
      </c>
      <c r="AZ46" s="26">
        <v>1.27</v>
      </c>
      <c r="BA46" s="26">
        <v>1.27</v>
      </c>
      <c r="BB46" s="26">
        <v>1.4</v>
      </c>
      <c r="BC46" s="26">
        <v>1.38</v>
      </c>
      <c r="BD46" s="26">
        <v>1.39</v>
      </c>
      <c r="BE46" s="26">
        <v>1.36</v>
      </c>
    </row>
    <row r="47" spans="1:57" ht="22.5">
      <c r="A47" s="29" t="s">
        <v>84</v>
      </c>
      <c r="B47" s="29" t="s">
        <v>85</v>
      </c>
      <c r="C47" s="28" t="s">
        <v>9</v>
      </c>
      <c r="D47" s="27">
        <v>95</v>
      </c>
      <c r="E47" s="27">
        <v>93.4</v>
      </c>
      <c r="F47" s="27">
        <v>96.3</v>
      </c>
      <c r="G47" s="27">
        <v>96.5</v>
      </c>
      <c r="H47" s="27">
        <v>87.4</v>
      </c>
      <c r="I47" s="27">
        <v>85.3</v>
      </c>
      <c r="J47" s="27">
        <v>95489755.299999997</v>
      </c>
      <c r="K47" s="27">
        <v>91371374</v>
      </c>
      <c r="L47" s="27">
        <v>81040202.599999994</v>
      </c>
      <c r="M47" s="27">
        <v>75059377.299999997</v>
      </c>
      <c r="N47" s="27">
        <v>69702544.799999997</v>
      </c>
      <c r="O47" s="27">
        <v>59078063.399999999</v>
      </c>
      <c r="P47" s="27">
        <v>15109403</v>
      </c>
      <c r="Q47" s="27">
        <v>14584656.9</v>
      </c>
      <c r="R47" s="27">
        <v>12693838.5</v>
      </c>
      <c r="S47" s="27">
        <v>10415591.4</v>
      </c>
      <c r="T47" s="27">
        <v>8600272.6999999993</v>
      </c>
      <c r="U47" s="27">
        <v>6553219.9000000004</v>
      </c>
      <c r="V47" s="27">
        <v>597306.4</v>
      </c>
      <c r="W47" s="27">
        <v>568732.9</v>
      </c>
      <c r="X47" s="27">
        <v>513248.4</v>
      </c>
      <c r="Y47" s="27">
        <v>441792.9</v>
      </c>
      <c r="Z47" s="27">
        <v>371995.8</v>
      </c>
      <c r="AA47" s="27">
        <v>315793.8</v>
      </c>
      <c r="AB47" s="27">
        <v>589782.4</v>
      </c>
      <c r="AC47" s="27">
        <v>502002.9</v>
      </c>
      <c r="AD47" s="27">
        <v>412365.8</v>
      </c>
      <c r="AE47" s="27">
        <v>364601.8</v>
      </c>
      <c r="AF47" s="27">
        <v>308399.8</v>
      </c>
      <c r="AG47" s="27">
        <v>224239.6</v>
      </c>
      <c r="AH47" s="27">
        <f t="shared" si="0"/>
        <v>2.7953507746339774</v>
      </c>
      <c r="AI47" s="27">
        <f t="shared" si="1"/>
        <v>2.4002559598520956</v>
      </c>
      <c r="AJ47" s="27">
        <f t="shared" si="2"/>
        <v>2.3481502319637371</v>
      </c>
      <c r="AK47" s="27">
        <f t="shared" si="3"/>
        <v>2.2887122473697916</v>
      </c>
      <c r="AL47" s="27">
        <f t="shared" si="4"/>
        <v>2.2948036439274495</v>
      </c>
      <c r="AM47" s="27">
        <f t="shared" si="5"/>
        <v>2.2713921517044029</v>
      </c>
      <c r="AN47" s="27">
        <v>6548379.5</v>
      </c>
      <c r="AO47" s="27">
        <v>6339732.7000000002</v>
      </c>
      <c r="AP47" s="27">
        <v>6295342.4000000004</v>
      </c>
      <c r="AQ47" s="27">
        <v>6174356.2999999998</v>
      </c>
      <c r="AR47" s="27">
        <v>5984443.0999999996</v>
      </c>
      <c r="AS47" s="27">
        <v>5800317.4000000004</v>
      </c>
      <c r="AT47" s="27">
        <v>2342596.7000000002</v>
      </c>
      <c r="AU47" s="27">
        <v>2641273.6</v>
      </c>
      <c r="AV47" s="27">
        <v>2680979.4</v>
      </c>
      <c r="AW47" s="27">
        <v>2697742.5</v>
      </c>
      <c r="AX47" s="27">
        <v>2607823.6</v>
      </c>
      <c r="AY47" s="27">
        <v>2553639.7999999998</v>
      </c>
      <c r="AZ47" s="26">
        <v>1.52</v>
      </c>
      <c r="BA47" s="26">
        <v>2.11</v>
      </c>
      <c r="BB47" s="26">
        <v>2.1</v>
      </c>
      <c r="BC47" s="26">
        <v>2.2000000000000002</v>
      </c>
      <c r="BD47" s="26">
        <v>2.1800000000000002</v>
      </c>
      <c r="BE47" s="26">
        <v>2.2000000000000002</v>
      </c>
    </row>
    <row r="48" spans="1:57" ht="22.5">
      <c r="A48" s="29" t="s">
        <v>86</v>
      </c>
      <c r="B48" s="29" t="s">
        <v>87</v>
      </c>
      <c r="C48" s="28" t="s">
        <v>9</v>
      </c>
      <c r="D48" s="27">
        <v>68.599999999999994</v>
      </c>
      <c r="E48" s="27">
        <v>67.599999999999994</v>
      </c>
      <c r="F48" s="27">
        <v>69.2</v>
      </c>
      <c r="G48" s="27">
        <v>70.099999999999994</v>
      </c>
      <c r="H48" s="27">
        <v>71.7</v>
      </c>
      <c r="I48" s="27">
        <v>64.3</v>
      </c>
      <c r="J48" s="27">
        <v>28825580.100000001</v>
      </c>
      <c r="K48" s="27">
        <v>25999977.600000001</v>
      </c>
      <c r="L48" s="27">
        <v>23250840.5</v>
      </c>
      <c r="M48" s="27">
        <v>21364926.199999999</v>
      </c>
      <c r="N48" s="27">
        <v>19153121.199999999</v>
      </c>
      <c r="O48" s="27">
        <v>14352877.5</v>
      </c>
      <c r="P48" s="27">
        <v>2705542.9</v>
      </c>
      <c r="Q48" s="27">
        <v>2479989.1</v>
      </c>
      <c r="R48" s="27">
        <v>2078601.5</v>
      </c>
      <c r="S48" s="27">
        <v>1750750.6</v>
      </c>
      <c r="T48" s="27">
        <v>1585245.2</v>
      </c>
      <c r="U48" s="27">
        <v>1360826</v>
      </c>
      <c r="V48" s="27">
        <v>475907.6</v>
      </c>
      <c r="W48" s="27">
        <v>474800</v>
      </c>
      <c r="X48" s="27">
        <v>628938.30000000005</v>
      </c>
      <c r="Y48" s="27">
        <v>725986.5</v>
      </c>
      <c r="Z48" s="27">
        <v>751688.6</v>
      </c>
      <c r="AA48" s="27">
        <v>416050.7</v>
      </c>
      <c r="AB48" s="27">
        <v>1592783.4</v>
      </c>
      <c r="AC48" s="27">
        <v>1809609</v>
      </c>
      <c r="AD48" s="27">
        <v>1650358.8</v>
      </c>
      <c r="AE48" s="27">
        <v>605810.6</v>
      </c>
      <c r="AF48" s="27">
        <v>104678.2</v>
      </c>
      <c r="AG48" s="27">
        <v>179634.8</v>
      </c>
      <c r="AH48" s="27">
        <f t="shared" si="0"/>
        <v>1.8423599413408374</v>
      </c>
      <c r="AI48" s="27">
        <f t="shared" si="1"/>
        <v>1.4553333388609035</v>
      </c>
      <c r="AJ48" s="27">
        <f t="shared" si="2"/>
        <v>1.6604237462613711</v>
      </c>
      <c r="AK48" s="27">
        <f t="shared" si="3"/>
        <v>2.6461742294417308</v>
      </c>
      <c r="AL48" s="27">
        <f t="shared" si="4"/>
        <v>3.1634547880124173</v>
      </c>
      <c r="AM48" s="27">
        <f t="shared" si="5"/>
        <v>-24.288877353117183</v>
      </c>
      <c r="AN48" s="27">
        <v>371869.3</v>
      </c>
      <c r="AO48" s="27">
        <v>386153.2</v>
      </c>
      <c r="AP48" s="27">
        <v>371789.3</v>
      </c>
      <c r="AQ48" s="27">
        <v>362100.1</v>
      </c>
      <c r="AR48" s="27">
        <v>352372.8</v>
      </c>
      <c r="AS48" s="27">
        <v>336884.3</v>
      </c>
      <c r="AT48" s="27">
        <v>201844</v>
      </c>
      <c r="AU48" s="27">
        <v>265336.59999999998</v>
      </c>
      <c r="AV48" s="27">
        <v>223912.3</v>
      </c>
      <c r="AW48" s="27">
        <v>136839.1</v>
      </c>
      <c r="AX48" s="27">
        <v>111388.6</v>
      </c>
      <c r="AY48" s="27">
        <v>-13869.9</v>
      </c>
      <c r="AZ48" s="30">
        <v>0.496</v>
      </c>
      <c r="BA48" s="26">
        <v>1.03</v>
      </c>
      <c r="BB48" s="30">
        <v>0.86799999999999999</v>
      </c>
      <c r="BC48" s="30">
        <v>0.56000000000000005</v>
      </c>
      <c r="BD48" s="30">
        <v>0.40799999999999997</v>
      </c>
      <c r="BE48" s="30">
        <v>-0.114</v>
      </c>
    </row>
    <row r="49" spans="1:57" ht="22.5">
      <c r="A49" s="29" t="s">
        <v>88</v>
      </c>
      <c r="B49" s="29" t="s">
        <v>89</v>
      </c>
      <c r="C49" s="28" t="s">
        <v>9</v>
      </c>
      <c r="D49" s="27">
        <v>102</v>
      </c>
      <c r="E49" s="27">
        <v>103.3</v>
      </c>
      <c r="F49" s="27">
        <v>95</v>
      </c>
      <c r="G49" s="27">
        <v>98.9</v>
      </c>
      <c r="H49" s="27">
        <v>129.30000000000001</v>
      </c>
      <c r="I49" s="31" t="s">
        <v>37</v>
      </c>
      <c r="J49" s="27">
        <v>27086477.100000001</v>
      </c>
      <c r="K49" s="27">
        <v>22630630.800000001</v>
      </c>
      <c r="L49" s="27">
        <v>20019656.300000001</v>
      </c>
      <c r="M49" s="27">
        <v>16432809.800000001</v>
      </c>
      <c r="N49" s="27">
        <v>6221876.9000000004</v>
      </c>
      <c r="O49" s="31" t="s">
        <v>37</v>
      </c>
      <c r="P49" s="27">
        <v>3973455.1</v>
      </c>
      <c r="Q49" s="27">
        <v>2322405.7000000002</v>
      </c>
      <c r="R49" s="27">
        <v>2182518.5</v>
      </c>
      <c r="S49" s="27">
        <v>2143413.4</v>
      </c>
      <c r="T49" s="27">
        <v>1487977.3</v>
      </c>
      <c r="U49" s="31" t="s">
        <v>37</v>
      </c>
      <c r="V49" s="27">
        <v>242665.8</v>
      </c>
      <c r="W49" s="27">
        <v>248140</v>
      </c>
      <c r="X49" s="27">
        <v>250838.7</v>
      </c>
      <c r="Y49" s="27">
        <v>216917.4</v>
      </c>
      <c r="Z49" s="27">
        <v>57384</v>
      </c>
      <c r="AA49" s="31" t="s">
        <v>37</v>
      </c>
      <c r="AB49" s="27">
        <v>288627.7</v>
      </c>
      <c r="AC49" s="27">
        <v>251157</v>
      </c>
      <c r="AD49" s="27">
        <v>275896.8</v>
      </c>
      <c r="AE49" s="27">
        <v>288362.59999999998</v>
      </c>
      <c r="AF49" s="27">
        <v>23827</v>
      </c>
      <c r="AG49" s="31" t="s">
        <v>37</v>
      </c>
      <c r="AH49" s="27">
        <f t="shared" si="0"/>
        <v>1.1953337547481424</v>
      </c>
      <c r="AI49" s="27">
        <f t="shared" si="1"/>
        <v>1.3805337675409157</v>
      </c>
      <c r="AJ49" s="27">
        <f t="shared" si="2"/>
        <v>1.3357803732417732</v>
      </c>
      <c r="AK49" s="27">
        <f t="shared" si="3"/>
        <v>1.3323194010874468</v>
      </c>
      <c r="AL49" s="27">
        <f t="shared" si="4"/>
        <v>1.6303344592872351</v>
      </c>
      <c r="AM49" s="27">
        <f t="shared" si="5"/>
        <v>1.541323563197543</v>
      </c>
      <c r="AN49" s="27">
        <v>703068.3</v>
      </c>
      <c r="AO49" s="27">
        <v>712277.7</v>
      </c>
      <c r="AP49" s="27">
        <v>682381.4</v>
      </c>
      <c r="AQ49" s="27">
        <v>675270.9</v>
      </c>
      <c r="AR49" s="27">
        <v>674796.9</v>
      </c>
      <c r="AS49" s="27">
        <v>637345</v>
      </c>
      <c r="AT49" s="27">
        <v>588177.4</v>
      </c>
      <c r="AU49" s="27">
        <v>515943.7</v>
      </c>
      <c r="AV49" s="27">
        <v>510848.5</v>
      </c>
      <c r="AW49" s="27">
        <v>506838.6</v>
      </c>
      <c r="AX49" s="27">
        <v>413900.9</v>
      </c>
      <c r="AY49" s="27">
        <v>413505</v>
      </c>
      <c r="AZ49" s="26">
        <v>1.77</v>
      </c>
      <c r="BA49" s="26">
        <v>1.65</v>
      </c>
      <c r="BB49" s="26">
        <v>1.76</v>
      </c>
      <c r="BC49" s="26">
        <v>1.77</v>
      </c>
      <c r="BD49" s="26">
        <v>1.45</v>
      </c>
      <c r="BE49" s="26">
        <v>1.38</v>
      </c>
    </row>
    <row r="50" spans="1:57">
      <c r="A50" s="29" t="s">
        <v>90</v>
      </c>
      <c r="B50" s="29" t="s">
        <v>91</v>
      </c>
      <c r="C50" s="28" t="s">
        <v>9</v>
      </c>
      <c r="D50" s="27">
        <v>91.5</v>
      </c>
      <c r="E50" s="27">
        <v>94.4</v>
      </c>
      <c r="F50" s="27">
        <v>87.5</v>
      </c>
      <c r="G50" s="27">
        <v>83</v>
      </c>
      <c r="H50" s="27">
        <v>79.5</v>
      </c>
      <c r="I50" s="27">
        <v>85.7</v>
      </c>
      <c r="J50" s="27">
        <v>5004790.0999999996</v>
      </c>
      <c r="K50" s="27">
        <v>4134763.6</v>
      </c>
      <c r="L50" s="27">
        <v>3417906.8</v>
      </c>
      <c r="M50" s="27">
        <v>2691134.3</v>
      </c>
      <c r="N50" s="27">
        <v>2304507.1</v>
      </c>
      <c r="O50" s="27">
        <v>2578280.6</v>
      </c>
      <c r="P50" s="27">
        <v>563574.4</v>
      </c>
      <c r="Q50" s="27">
        <v>534561.9</v>
      </c>
      <c r="R50" s="27">
        <v>310512.09999999998</v>
      </c>
      <c r="S50" s="27">
        <v>227519.5</v>
      </c>
      <c r="T50" s="31" t="s">
        <v>37</v>
      </c>
      <c r="U50" s="31" t="s">
        <v>37</v>
      </c>
      <c r="V50" s="27">
        <v>12180</v>
      </c>
      <c r="W50" s="27">
        <v>27487</v>
      </c>
      <c r="X50" s="27">
        <v>22421.1</v>
      </c>
      <c r="Y50" s="31" t="s">
        <v>37</v>
      </c>
      <c r="Z50" s="31" t="s">
        <v>37</v>
      </c>
      <c r="AA50" s="31" t="s">
        <v>37</v>
      </c>
      <c r="AB50" s="27">
        <v>194973.7</v>
      </c>
      <c r="AC50" s="27">
        <v>120402.2</v>
      </c>
      <c r="AD50" s="27">
        <v>78656.399999999994</v>
      </c>
      <c r="AE50" s="27">
        <v>75089.899999999994</v>
      </c>
      <c r="AF50" s="31" t="s">
        <v>37</v>
      </c>
      <c r="AG50" s="31" t="s">
        <v>37</v>
      </c>
      <c r="AH50" s="27">
        <f t="shared" si="0"/>
        <v>9.6347963991336556</v>
      </c>
      <c r="AI50" s="27">
        <f t="shared" si="1"/>
        <v>9.6347963991336556</v>
      </c>
      <c r="AJ50" s="27">
        <f t="shared" si="2"/>
        <v>1.6512995262715016</v>
      </c>
      <c r="AK50" s="27">
        <f t="shared" si="3"/>
        <v>1.5108428890145251</v>
      </c>
      <c r="AL50" s="27">
        <f t="shared" si="4"/>
        <v>1.332659585653867</v>
      </c>
      <c r="AM50" s="27">
        <f t="shared" si="5"/>
        <v>1.5843378596432918</v>
      </c>
      <c r="AN50" s="27">
        <v>187726.3</v>
      </c>
      <c r="AO50" s="27">
        <v>187726.3</v>
      </c>
      <c r="AP50" s="27">
        <v>170139.5</v>
      </c>
      <c r="AQ50" s="27">
        <v>163814.5</v>
      </c>
      <c r="AR50" s="27">
        <v>153359.4</v>
      </c>
      <c r="AS50" s="27">
        <v>147770.4</v>
      </c>
      <c r="AT50" s="27">
        <v>19484.2</v>
      </c>
      <c r="AU50" s="27">
        <v>19484.2</v>
      </c>
      <c r="AV50" s="27">
        <v>103033.7</v>
      </c>
      <c r="AW50" s="27">
        <v>108425.9</v>
      </c>
      <c r="AX50" s="27">
        <v>115077.7</v>
      </c>
      <c r="AY50" s="27">
        <v>93269.5</v>
      </c>
      <c r="AZ50" s="30">
        <v>0.316</v>
      </c>
      <c r="BA50" s="30">
        <v>0.316</v>
      </c>
      <c r="BB50" s="26">
        <v>1.72</v>
      </c>
      <c r="BC50" s="26">
        <v>1.92</v>
      </c>
      <c r="BD50" s="26">
        <v>2.16</v>
      </c>
      <c r="BE50" s="26">
        <v>1.8</v>
      </c>
    </row>
    <row r="51" spans="1:57" ht="22.5">
      <c r="A51" s="29" t="s">
        <v>92</v>
      </c>
      <c r="B51" s="29" t="s">
        <v>93</v>
      </c>
      <c r="C51" s="28" t="s">
        <v>9</v>
      </c>
      <c r="D51" s="27">
        <v>82.2</v>
      </c>
      <c r="E51" s="27">
        <v>73.7</v>
      </c>
      <c r="F51" s="27">
        <v>76.8</v>
      </c>
      <c r="G51" s="27">
        <v>79.7</v>
      </c>
      <c r="H51" s="27">
        <v>83.3</v>
      </c>
      <c r="I51" s="27">
        <v>78.900000000000006</v>
      </c>
      <c r="J51" s="27">
        <v>7658916.4000000004</v>
      </c>
      <c r="K51" s="27">
        <v>5251397.2</v>
      </c>
      <c r="L51" s="27">
        <v>5967225.7000000002</v>
      </c>
      <c r="M51" s="27">
        <v>9040877.5999999996</v>
      </c>
      <c r="N51" s="27">
        <v>9003119.5</v>
      </c>
      <c r="O51" s="27">
        <v>7682957.7999999998</v>
      </c>
      <c r="P51" s="27">
        <v>459404.5</v>
      </c>
      <c r="Q51" s="27">
        <v>560631.9</v>
      </c>
      <c r="R51" s="27">
        <v>384157.6</v>
      </c>
      <c r="S51" s="27">
        <v>647124.30000000005</v>
      </c>
      <c r="T51" s="27">
        <v>693123.6</v>
      </c>
      <c r="U51" s="27">
        <v>613820.6</v>
      </c>
      <c r="V51" s="27">
        <v>33200</v>
      </c>
      <c r="W51" s="27">
        <v>14774</v>
      </c>
      <c r="X51" s="27">
        <v>22429.200000000001</v>
      </c>
      <c r="Y51" s="27">
        <v>62004.1</v>
      </c>
      <c r="Z51" s="27">
        <v>71615</v>
      </c>
      <c r="AA51" s="27">
        <v>61314.2</v>
      </c>
      <c r="AB51" s="27">
        <v>274150.7</v>
      </c>
      <c r="AC51" s="27">
        <v>186498</v>
      </c>
      <c r="AD51" s="27">
        <v>245744.6</v>
      </c>
      <c r="AE51" s="27">
        <v>456410.9</v>
      </c>
      <c r="AF51" s="27">
        <v>458223.8</v>
      </c>
      <c r="AG51" s="27">
        <v>562755.4</v>
      </c>
      <c r="AH51" s="27">
        <f t="shared" si="0"/>
        <v>-3.4737107867790442</v>
      </c>
      <c r="AI51" s="27">
        <f t="shared" si="1"/>
        <v>-1.3387564552918163</v>
      </c>
      <c r="AJ51" s="27">
        <f t="shared" si="2"/>
        <v>-1.106625718428798</v>
      </c>
      <c r="AK51" s="27">
        <f t="shared" si="3"/>
        <v>-0.92318932179193935</v>
      </c>
      <c r="AL51" s="27">
        <f t="shared" si="4"/>
        <v>-0.93221561253901997</v>
      </c>
      <c r="AM51" s="27">
        <f t="shared" si="5"/>
        <v>-1.2032205017122923</v>
      </c>
      <c r="AN51" s="27">
        <v>343278.7</v>
      </c>
      <c r="AO51" s="27">
        <v>316475.59999999998</v>
      </c>
      <c r="AP51" s="27">
        <v>359900.8</v>
      </c>
      <c r="AQ51" s="27">
        <v>417310.1</v>
      </c>
      <c r="AR51" s="27">
        <v>473902.9</v>
      </c>
      <c r="AS51" s="27">
        <v>568586.30000000005</v>
      </c>
      <c r="AT51" s="27">
        <v>-98821.9</v>
      </c>
      <c r="AU51" s="27">
        <v>-236395.2</v>
      </c>
      <c r="AV51" s="27">
        <v>-325223.59999999998</v>
      </c>
      <c r="AW51" s="27">
        <v>-452030.9</v>
      </c>
      <c r="AX51" s="27">
        <v>-508361.9</v>
      </c>
      <c r="AY51" s="27">
        <v>-472553.7</v>
      </c>
      <c r="AZ51" s="26">
        <v>-1.18</v>
      </c>
      <c r="BA51" s="26">
        <v>-3.09</v>
      </c>
      <c r="BB51" s="26">
        <v>-4.0599999999999996</v>
      </c>
      <c r="BC51" s="26">
        <v>-5.99</v>
      </c>
      <c r="BD51" s="26">
        <v>-7.22</v>
      </c>
      <c r="BE51" s="26">
        <v>-6.87</v>
      </c>
    </row>
  </sheetData>
  <pageMargins left="0.2" right="0.2" top="0.5" bottom="0.5" header="0.5" footer="0.5"/>
  <pageSetup fitToWidth="0" fitToHeight="0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1"/>
  <sheetViews>
    <sheetView workbookViewId="0"/>
  </sheetViews>
  <sheetFormatPr defaultColWidth="11" defaultRowHeight="15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theme="5"/>
  </sheetPr>
  <dimension ref="A1:S45"/>
  <sheetViews>
    <sheetView workbookViewId="0">
      <selection activeCell="G3" sqref="G3:G7"/>
    </sheetView>
  </sheetViews>
  <sheetFormatPr defaultColWidth="11" defaultRowHeight="15.75"/>
  <cols>
    <col min="1" max="1" width="16.5" bestFit="1" customWidth="1"/>
    <col min="2" max="2" width="16.625" bestFit="1" customWidth="1"/>
    <col min="3" max="3" width="22.375" bestFit="1" customWidth="1"/>
    <col min="4" max="4" width="21.375" bestFit="1" customWidth="1"/>
    <col min="5" max="5" width="15.5" bestFit="1" customWidth="1"/>
    <col min="6" max="10" width="6.5" bestFit="1" customWidth="1"/>
    <col min="11" max="11" width="8" bestFit="1" customWidth="1"/>
  </cols>
  <sheetData>
    <row r="1" spans="1:19">
      <c r="A1" s="52" t="s">
        <v>0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94</v>
      </c>
      <c r="G1" s="52"/>
      <c r="H1" s="52"/>
      <c r="I1" s="52"/>
      <c r="J1" s="52"/>
      <c r="K1" s="52"/>
    </row>
    <row r="2" spans="1:19">
      <c r="A2" s="52"/>
      <c r="B2" s="52"/>
      <c r="C2" s="52"/>
      <c r="D2" s="52"/>
      <c r="E2" s="52"/>
      <c r="F2" s="11">
        <v>2012</v>
      </c>
      <c r="G2" s="11">
        <v>2013</v>
      </c>
      <c r="H2" s="11">
        <v>2014</v>
      </c>
      <c r="I2" s="11">
        <v>2015</v>
      </c>
      <c r="J2" s="11">
        <v>2016</v>
      </c>
      <c r="K2" s="11">
        <v>2017</v>
      </c>
      <c r="M2" s="42">
        <v>2012</v>
      </c>
      <c r="N2" s="42">
        <v>2013</v>
      </c>
      <c r="O2" s="42">
        <v>2014</v>
      </c>
      <c r="P2" s="42">
        <v>2015</v>
      </c>
      <c r="Q2" s="42">
        <v>2016</v>
      </c>
      <c r="R2" s="42">
        <v>2017</v>
      </c>
    </row>
    <row r="3" spans="1:19" ht="47.25">
      <c r="A3" s="1" t="s">
        <v>5</v>
      </c>
      <c r="B3" s="1" t="s">
        <v>6</v>
      </c>
      <c r="C3" s="2" t="s">
        <v>7</v>
      </c>
      <c r="D3" s="2" t="s">
        <v>8</v>
      </c>
      <c r="E3" s="3" t="s">
        <v>9</v>
      </c>
      <c r="F3" s="4">
        <v>77</v>
      </c>
      <c r="G3" s="51">
        <v>83.7</v>
      </c>
      <c r="H3" s="50">
        <v>79.3</v>
      </c>
      <c r="I3" s="50">
        <v>82.3</v>
      </c>
      <c r="J3" s="50">
        <v>78.3</v>
      </c>
      <c r="K3" s="50">
        <v>81.3</v>
      </c>
      <c r="M3">
        <f>F3/100</f>
        <v>0.77</v>
      </c>
      <c r="N3">
        <f t="shared" ref="N3:S3" si="0">G3/100</f>
        <v>0.83700000000000008</v>
      </c>
      <c r="O3">
        <f t="shared" si="0"/>
        <v>0.79299999999999993</v>
      </c>
      <c r="P3">
        <f t="shared" si="0"/>
        <v>0.82299999999999995</v>
      </c>
      <c r="Q3">
        <f t="shared" si="0"/>
        <v>0.78299999999999992</v>
      </c>
      <c r="R3">
        <f t="shared" si="0"/>
        <v>0.81299999999999994</v>
      </c>
      <c r="S3">
        <f t="shared" si="0"/>
        <v>0</v>
      </c>
    </row>
    <row r="4" spans="1:19" ht="31.5">
      <c r="A4" s="1" t="s">
        <v>10</v>
      </c>
      <c r="B4" s="1" t="s">
        <v>11</v>
      </c>
      <c r="C4" s="2" t="s">
        <v>7</v>
      </c>
      <c r="D4" s="2" t="s">
        <v>8</v>
      </c>
      <c r="E4" s="3" t="s">
        <v>9</v>
      </c>
      <c r="F4" s="4">
        <v>70.099999999999994</v>
      </c>
      <c r="G4" s="51">
        <v>78</v>
      </c>
      <c r="H4" s="4">
        <v>67.099999999999994</v>
      </c>
      <c r="I4" s="4">
        <v>73.5</v>
      </c>
      <c r="J4" s="4">
        <v>82.8</v>
      </c>
      <c r="K4" s="4">
        <v>85</v>
      </c>
      <c r="M4">
        <f t="shared" ref="M4:M45" si="1">F4/100</f>
        <v>0.70099999999999996</v>
      </c>
      <c r="N4">
        <f t="shared" ref="N4:N45" si="2">G4/100</f>
        <v>0.78</v>
      </c>
      <c r="O4">
        <f t="shared" ref="O4:O45" si="3">H4/100</f>
        <v>0.67099999999999993</v>
      </c>
      <c r="P4">
        <f t="shared" ref="P4:P45" si="4">I4/100</f>
        <v>0.73499999999999999</v>
      </c>
      <c r="Q4">
        <f t="shared" ref="Q4:Q45" si="5">J4/100</f>
        <v>0.82799999999999996</v>
      </c>
      <c r="R4">
        <f t="shared" ref="R4:R45" si="6">K4/100</f>
        <v>0.85</v>
      </c>
    </row>
    <row r="5" spans="1:19" ht="47.25">
      <c r="A5" s="1" t="s">
        <v>12</v>
      </c>
      <c r="B5" s="1" t="s">
        <v>13</v>
      </c>
      <c r="C5" s="2" t="s">
        <v>7</v>
      </c>
      <c r="D5" s="2" t="s">
        <v>8</v>
      </c>
      <c r="E5" s="3" t="s">
        <v>9</v>
      </c>
      <c r="F5" s="4">
        <v>94.1</v>
      </c>
      <c r="G5" s="51">
        <v>91.5</v>
      </c>
      <c r="H5" s="4">
        <v>95</v>
      </c>
      <c r="I5" s="4">
        <v>97.7</v>
      </c>
      <c r="J5" s="4">
        <v>92.7</v>
      </c>
      <c r="K5" s="4">
        <v>95.2</v>
      </c>
      <c r="M5">
        <f t="shared" si="1"/>
        <v>0.94099999999999995</v>
      </c>
      <c r="N5">
        <f t="shared" si="2"/>
        <v>0.91500000000000004</v>
      </c>
      <c r="O5">
        <f t="shared" si="3"/>
        <v>0.95</v>
      </c>
      <c r="P5">
        <f t="shared" si="4"/>
        <v>0.97699999999999998</v>
      </c>
      <c r="Q5">
        <f t="shared" si="5"/>
        <v>0.92700000000000005</v>
      </c>
      <c r="R5">
        <f t="shared" si="6"/>
        <v>0.95200000000000007</v>
      </c>
    </row>
    <row r="6" spans="1:19" ht="31.5">
      <c r="A6" s="1" t="s">
        <v>14</v>
      </c>
      <c r="B6" s="1" t="s">
        <v>15</v>
      </c>
      <c r="C6" s="2" t="s">
        <v>7</v>
      </c>
      <c r="D6" s="2" t="s">
        <v>8</v>
      </c>
      <c r="E6" s="3" t="s">
        <v>9</v>
      </c>
      <c r="F6" s="4">
        <v>84.7</v>
      </c>
      <c r="G6" s="51">
        <v>84.5</v>
      </c>
      <c r="H6" s="4">
        <v>67.599999999999994</v>
      </c>
      <c r="I6" s="4">
        <v>75.8</v>
      </c>
      <c r="J6" s="4">
        <v>83.1</v>
      </c>
      <c r="K6" s="4">
        <v>83.6</v>
      </c>
      <c r="M6">
        <f t="shared" si="1"/>
        <v>0.84699999999999998</v>
      </c>
      <c r="N6">
        <f t="shared" si="2"/>
        <v>0.84499999999999997</v>
      </c>
      <c r="O6">
        <f t="shared" si="3"/>
        <v>0.67599999999999993</v>
      </c>
      <c r="P6">
        <f t="shared" si="4"/>
        <v>0.75800000000000001</v>
      </c>
      <c r="Q6">
        <f t="shared" si="5"/>
        <v>0.83099999999999996</v>
      </c>
      <c r="R6">
        <f t="shared" si="6"/>
        <v>0.83599999999999997</v>
      </c>
    </row>
    <row r="7" spans="1:19" ht="63">
      <c r="A7" s="1" t="s">
        <v>16</v>
      </c>
      <c r="B7" s="1" t="s">
        <v>17</v>
      </c>
      <c r="C7" s="2" t="s">
        <v>7</v>
      </c>
      <c r="D7" s="2" t="s">
        <v>8</v>
      </c>
      <c r="E7" s="3" t="s">
        <v>9</v>
      </c>
      <c r="F7" s="4">
        <v>86.9</v>
      </c>
      <c r="G7" s="51">
        <v>87.8</v>
      </c>
      <c r="H7" s="4">
        <v>86.3</v>
      </c>
      <c r="I7" s="4">
        <v>79.5</v>
      </c>
      <c r="J7" s="4">
        <v>84.9</v>
      </c>
      <c r="K7" s="4">
        <v>80.3</v>
      </c>
      <c r="M7">
        <f t="shared" si="1"/>
        <v>0.86900000000000011</v>
      </c>
      <c r="N7">
        <f t="shared" si="2"/>
        <v>0.878</v>
      </c>
      <c r="O7">
        <f t="shared" si="3"/>
        <v>0.86299999999999999</v>
      </c>
      <c r="P7">
        <f t="shared" si="4"/>
        <v>0.79500000000000004</v>
      </c>
      <c r="Q7">
        <f t="shared" si="5"/>
        <v>0.84900000000000009</v>
      </c>
      <c r="R7">
        <f t="shared" si="6"/>
        <v>0.80299999999999994</v>
      </c>
    </row>
    <row r="8" spans="1:19" ht="47.25">
      <c r="A8" s="1" t="s">
        <v>18</v>
      </c>
      <c r="B8" s="1" t="s">
        <v>19</v>
      </c>
      <c r="C8" s="2" t="s">
        <v>7</v>
      </c>
      <c r="D8" s="2" t="s">
        <v>8</v>
      </c>
      <c r="E8" s="3" t="s">
        <v>9</v>
      </c>
      <c r="F8" s="4">
        <v>77.099999999999994</v>
      </c>
      <c r="G8" s="4">
        <v>78.5</v>
      </c>
      <c r="H8" s="4">
        <v>75.3</v>
      </c>
      <c r="I8" s="4">
        <v>73.900000000000006</v>
      </c>
      <c r="J8" s="4">
        <v>75.7</v>
      </c>
      <c r="K8" s="4">
        <v>68</v>
      </c>
      <c r="M8">
        <f t="shared" si="1"/>
        <v>0.77099999999999991</v>
      </c>
      <c r="N8">
        <f t="shared" si="2"/>
        <v>0.78500000000000003</v>
      </c>
      <c r="O8">
        <f t="shared" si="3"/>
        <v>0.753</v>
      </c>
      <c r="P8">
        <f t="shared" si="4"/>
        <v>0.7390000000000001</v>
      </c>
      <c r="Q8">
        <f t="shared" si="5"/>
        <v>0.75700000000000001</v>
      </c>
      <c r="R8">
        <f t="shared" si="6"/>
        <v>0.68</v>
      </c>
    </row>
    <row r="9" spans="1:19" ht="31.5">
      <c r="A9" s="1" t="s">
        <v>20</v>
      </c>
      <c r="B9" s="1" t="s">
        <v>21</v>
      </c>
      <c r="C9" s="2" t="s">
        <v>7</v>
      </c>
      <c r="D9" s="2" t="s">
        <v>8</v>
      </c>
      <c r="E9" s="3" t="s">
        <v>9</v>
      </c>
      <c r="F9" s="4">
        <v>82.5</v>
      </c>
      <c r="G9" s="4">
        <v>84.9</v>
      </c>
      <c r="H9" s="4">
        <v>82.6</v>
      </c>
      <c r="I9" s="4">
        <v>84.8</v>
      </c>
      <c r="J9" s="4">
        <v>84.3</v>
      </c>
      <c r="K9" s="4">
        <v>78.2</v>
      </c>
      <c r="M9">
        <f t="shared" si="1"/>
        <v>0.82499999999999996</v>
      </c>
      <c r="N9">
        <f t="shared" si="2"/>
        <v>0.84900000000000009</v>
      </c>
      <c r="O9">
        <f t="shared" si="3"/>
        <v>0.82599999999999996</v>
      </c>
      <c r="P9">
        <f t="shared" si="4"/>
        <v>0.84799999999999998</v>
      </c>
      <c r="Q9">
        <f t="shared" si="5"/>
        <v>0.84299999999999997</v>
      </c>
      <c r="R9">
        <f t="shared" si="6"/>
        <v>0.78200000000000003</v>
      </c>
    </row>
    <row r="10" spans="1:19" ht="47.25">
      <c r="A10" s="1" t="s">
        <v>22</v>
      </c>
      <c r="B10" s="1" t="s">
        <v>23</v>
      </c>
      <c r="C10" s="2" t="s">
        <v>7</v>
      </c>
      <c r="D10" s="2" t="s">
        <v>8</v>
      </c>
      <c r="E10" s="3" t="s">
        <v>9</v>
      </c>
      <c r="F10" s="4">
        <v>17.600000000000001</v>
      </c>
      <c r="G10" s="4">
        <v>27.1</v>
      </c>
      <c r="H10" s="4">
        <v>27.6</v>
      </c>
      <c r="I10" s="4">
        <v>24.1</v>
      </c>
      <c r="J10" s="4">
        <v>26.2</v>
      </c>
      <c r="K10" s="4">
        <v>22.5</v>
      </c>
      <c r="M10">
        <f t="shared" si="1"/>
        <v>0.17600000000000002</v>
      </c>
      <c r="N10">
        <f t="shared" si="2"/>
        <v>0.27100000000000002</v>
      </c>
      <c r="O10">
        <f t="shared" si="3"/>
        <v>0.27600000000000002</v>
      </c>
      <c r="P10">
        <f t="shared" si="4"/>
        <v>0.24100000000000002</v>
      </c>
      <c r="Q10">
        <f t="shared" si="5"/>
        <v>0.26200000000000001</v>
      </c>
      <c r="R10">
        <f t="shared" si="6"/>
        <v>0.22500000000000001</v>
      </c>
    </row>
    <row r="11" spans="1:19" ht="47.25">
      <c r="A11" s="1" t="s">
        <v>24</v>
      </c>
      <c r="B11" s="1" t="s">
        <v>25</v>
      </c>
      <c r="C11" s="2" t="s">
        <v>7</v>
      </c>
      <c r="D11" s="2" t="s">
        <v>8</v>
      </c>
      <c r="E11" s="3" t="s">
        <v>9</v>
      </c>
      <c r="F11" s="4">
        <v>69.599999999999994</v>
      </c>
      <c r="G11" s="4">
        <v>76.3</v>
      </c>
      <c r="H11" s="4">
        <v>77.599999999999994</v>
      </c>
      <c r="I11" s="4">
        <v>81.900000000000006</v>
      </c>
      <c r="J11" s="4">
        <v>78.3</v>
      </c>
      <c r="K11" s="4">
        <v>80.599999999999994</v>
      </c>
      <c r="M11">
        <f t="shared" si="1"/>
        <v>0.69599999999999995</v>
      </c>
      <c r="N11">
        <f t="shared" si="2"/>
        <v>0.76300000000000001</v>
      </c>
      <c r="O11">
        <f t="shared" si="3"/>
        <v>0.77599999999999991</v>
      </c>
      <c r="P11">
        <f t="shared" si="4"/>
        <v>0.81900000000000006</v>
      </c>
      <c r="Q11">
        <f t="shared" si="5"/>
        <v>0.78299999999999992</v>
      </c>
      <c r="R11">
        <f t="shared" si="6"/>
        <v>0.80599999999999994</v>
      </c>
    </row>
    <row r="12" spans="1:19" ht="63">
      <c r="A12" s="1" t="s">
        <v>26</v>
      </c>
      <c r="B12" s="1" t="s">
        <v>27</v>
      </c>
      <c r="C12" s="2" t="s">
        <v>7</v>
      </c>
      <c r="D12" s="2" t="s">
        <v>8</v>
      </c>
      <c r="E12" s="3" t="s">
        <v>9</v>
      </c>
      <c r="F12" s="4">
        <v>79.7</v>
      </c>
      <c r="G12" s="4">
        <v>81</v>
      </c>
      <c r="H12" s="4">
        <v>82.2</v>
      </c>
      <c r="I12" s="4">
        <v>84.8</v>
      </c>
      <c r="J12" s="4">
        <v>84.3</v>
      </c>
      <c r="K12" s="4">
        <v>76.900000000000006</v>
      </c>
      <c r="M12">
        <f t="shared" si="1"/>
        <v>0.79700000000000004</v>
      </c>
      <c r="N12">
        <f t="shared" si="2"/>
        <v>0.81</v>
      </c>
      <c r="O12">
        <f t="shared" si="3"/>
        <v>0.82200000000000006</v>
      </c>
      <c r="P12">
        <f t="shared" si="4"/>
        <v>0.84799999999999998</v>
      </c>
      <c r="Q12">
        <f t="shared" si="5"/>
        <v>0.84299999999999997</v>
      </c>
      <c r="R12">
        <f t="shared" si="6"/>
        <v>0.76900000000000002</v>
      </c>
    </row>
    <row r="13" spans="1:19" ht="47.25">
      <c r="A13" s="1" t="s">
        <v>28</v>
      </c>
      <c r="B13" s="1" t="s">
        <v>29</v>
      </c>
      <c r="C13" s="2" t="s">
        <v>7</v>
      </c>
      <c r="D13" s="2" t="s">
        <v>8</v>
      </c>
      <c r="E13" s="3" t="s">
        <v>9</v>
      </c>
      <c r="F13" s="4">
        <v>92.1</v>
      </c>
      <c r="G13" s="4">
        <v>93.1</v>
      </c>
      <c r="H13" s="4">
        <v>96.5</v>
      </c>
      <c r="I13" s="4">
        <v>93.5</v>
      </c>
      <c r="J13" s="4">
        <v>93.6</v>
      </c>
      <c r="K13" s="4">
        <v>92.3</v>
      </c>
      <c r="M13">
        <f t="shared" si="1"/>
        <v>0.92099999999999993</v>
      </c>
      <c r="N13">
        <f t="shared" si="2"/>
        <v>0.93099999999999994</v>
      </c>
      <c r="O13">
        <f t="shared" si="3"/>
        <v>0.96499999999999997</v>
      </c>
      <c r="P13">
        <f t="shared" si="4"/>
        <v>0.93500000000000005</v>
      </c>
      <c r="Q13">
        <f t="shared" si="5"/>
        <v>0.93599999999999994</v>
      </c>
      <c r="R13">
        <f t="shared" si="6"/>
        <v>0.92299999999999993</v>
      </c>
    </row>
    <row r="14" spans="1:19" ht="47.25">
      <c r="A14" s="1" t="s">
        <v>30</v>
      </c>
      <c r="B14" s="1" t="s">
        <v>31</v>
      </c>
      <c r="C14" s="2" t="s">
        <v>7</v>
      </c>
      <c r="D14" s="2" t="s">
        <v>8</v>
      </c>
      <c r="E14" s="3" t="s">
        <v>9</v>
      </c>
      <c r="F14" s="4">
        <v>122.8</v>
      </c>
      <c r="G14" s="4">
        <v>119.6</v>
      </c>
      <c r="H14" s="4">
        <v>114.4</v>
      </c>
      <c r="I14" s="4">
        <v>107</v>
      </c>
      <c r="J14" s="4">
        <v>111.7</v>
      </c>
      <c r="K14" s="4">
        <v>115.1</v>
      </c>
      <c r="M14">
        <f t="shared" si="1"/>
        <v>1.228</v>
      </c>
      <c r="N14">
        <f t="shared" si="2"/>
        <v>1.196</v>
      </c>
      <c r="O14">
        <f t="shared" si="3"/>
        <v>1.1440000000000001</v>
      </c>
      <c r="P14">
        <f t="shared" si="4"/>
        <v>1.07</v>
      </c>
      <c r="Q14">
        <f t="shared" si="5"/>
        <v>1.117</v>
      </c>
      <c r="R14">
        <f t="shared" si="6"/>
        <v>1.151</v>
      </c>
    </row>
    <row r="15" spans="1:19" ht="47.25">
      <c r="A15" s="1" t="s">
        <v>32</v>
      </c>
      <c r="B15" s="1" t="s">
        <v>33</v>
      </c>
      <c r="C15" s="2" t="s">
        <v>7</v>
      </c>
      <c r="D15" s="2" t="s">
        <v>8</v>
      </c>
      <c r="E15" s="3" t="s">
        <v>9</v>
      </c>
      <c r="F15" s="4">
        <v>100.7</v>
      </c>
      <c r="G15" s="4">
        <v>87.8</v>
      </c>
      <c r="H15" s="4">
        <v>71</v>
      </c>
      <c r="I15" s="4">
        <v>75.7</v>
      </c>
      <c r="J15" s="4">
        <v>82.4</v>
      </c>
      <c r="K15" s="4">
        <v>69.2</v>
      </c>
      <c r="M15">
        <f t="shared" si="1"/>
        <v>1.0070000000000001</v>
      </c>
      <c r="N15">
        <f t="shared" si="2"/>
        <v>0.878</v>
      </c>
      <c r="O15">
        <f t="shared" si="3"/>
        <v>0.71</v>
      </c>
      <c r="P15">
        <f t="shared" si="4"/>
        <v>0.75700000000000001</v>
      </c>
      <c r="Q15">
        <f t="shared" si="5"/>
        <v>0.82400000000000007</v>
      </c>
      <c r="R15">
        <f t="shared" si="6"/>
        <v>0.69200000000000006</v>
      </c>
    </row>
    <row r="16" spans="1:19" ht="47.25">
      <c r="A16" s="1" t="s">
        <v>34</v>
      </c>
      <c r="B16" s="1" t="s">
        <v>35</v>
      </c>
      <c r="C16" s="2" t="s">
        <v>7</v>
      </c>
      <c r="D16" s="2" t="s">
        <v>8</v>
      </c>
      <c r="E16" s="3" t="s">
        <v>9</v>
      </c>
      <c r="F16" s="4">
        <v>75</v>
      </c>
      <c r="G16" s="4">
        <v>86.1</v>
      </c>
      <c r="H16" s="4">
        <v>88.6</v>
      </c>
      <c r="I16" s="4">
        <v>86.9</v>
      </c>
      <c r="J16" s="4">
        <v>84.1</v>
      </c>
      <c r="K16" s="4">
        <v>89.2</v>
      </c>
      <c r="M16">
        <f t="shared" si="1"/>
        <v>0.75</v>
      </c>
      <c r="N16">
        <f t="shared" si="2"/>
        <v>0.86099999999999999</v>
      </c>
      <c r="O16">
        <f t="shared" si="3"/>
        <v>0.8859999999999999</v>
      </c>
      <c r="P16">
        <f t="shared" si="4"/>
        <v>0.86900000000000011</v>
      </c>
      <c r="Q16">
        <f t="shared" si="5"/>
        <v>0.84099999999999997</v>
      </c>
      <c r="R16">
        <f t="shared" si="6"/>
        <v>0.89200000000000002</v>
      </c>
    </row>
    <row r="17" spans="1:18" ht="31.5">
      <c r="A17" s="1" t="s">
        <v>36</v>
      </c>
      <c r="B17" s="1" t="s">
        <v>36</v>
      </c>
      <c r="C17" s="2" t="s">
        <v>7</v>
      </c>
      <c r="D17" s="2" t="s">
        <v>8</v>
      </c>
      <c r="E17" s="3" t="s">
        <v>9</v>
      </c>
      <c r="F17" s="5"/>
      <c r="G17" s="5"/>
      <c r="H17" s="5"/>
      <c r="I17" s="5"/>
      <c r="J17" s="5"/>
      <c r="K17" s="5"/>
      <c r="M17">
        <f t="shared" si="1"/>
        <v>0</v>
      </c>
      <c r="N17">
        <f t="shared" si="2"/>
        <v>0</v>
      </c>
      <c r="O17">
        <f t="shared" si="3"/>
        <v>0</v>
      </c>
      <c r="P17">
        <f t="shared" si="4"/>
        <v>0</v>
      </c>
      <c r="Q17">
        <f t="shared" si="5"/>
        <v>0</v>
      </c>
      <c r="R17">
        <f t="shared" si="6"/>
        <v>0</v>
      </c>
    </row>
    <row r="18" spans="1:18" ht="47.25">
      <c r="A18" s="1" t="s">
        <v>38</v>
      </c>
      <c r="B18" s="1" t="s">
        <v>39</v>
      </c>
      <c r="C18" s="2" t="s">
        <v>7</v>
      </c>
      <c r="D18" s="2" t="s">
        <v>8</v>
      </c>
      <c r="E18" s="3" t="s">
        <v>9</v>
      </c>
      <c r="F18" s="4">
        <v>79</v>
      </c>
      <c r="G18" s="4">
        <v>86</v>
      </c>
      <c r="H18" s="4">
        <v>76.400000000000006</v>
      </c>
      <c r="I18" s="4">
        <v>83.2</v>
      </c>
      <c r="J18" s="4">
        <v>73.599999999999994</v>
      </c>
      <c r="K18" s="4">
        <v>75.3</v>
      </c>
      <c r="M18">
        <f t="shared" si="1"/>
        <v>0.79</v>
      </c>
      <c r="N18">
        <f t="shared" si="2"/>
        <v>0.86</v>
      </c>
      <c r="O18">
        <f t="shared" si="3"/>
        <v>0.76400000000000001</v>
      </c>
      <c r="P18">
        <f t="shared" si="4"/>
        <v>0.83200000000000007</v>
      </c>
      <c r="Q18">
        <f t="shared" si="5"/>
        <v>0.73599999999999999</v>
      </c>
      <c r="R18">
        <f t="shared" si="6"/>
        <v>0.753</v>
      </c>
    </row>
    <row r="19" spans="1:18" ht="47.25">
      <c r="A19" s="1" t="s">
        <v>40</v>
      </c>
      <c r="B19" s="1" t="s">
        <v>41</v>
      </c>
      <c r="C19" s="2" t="s">
        <v>7</v>
      </c>
      <c r="D19" s="2" t="s">
        <v>8</v>
      </c>
      <c r="E19" s="3" t="s">
        <v>9</v>
      </c>
      <c r="F19" s="4">
        <v>75.599999999999994</v>
      </c>
      <c r="G19" s="4">
        <v>80.599999999999994</v>
      </c>
      <c r="H19" s="4">
        <v>78.900000000000006</v>
      </c>
      <c r="I19" s="4">
        <v>87.8</v>
      </c>
      <c r="J19" s="4">
        <v>85.7</v>
      </c>
      <c r="K19" s="4">
        <v>88.8</v>
      </c>
      <c r="M19">
        <f t="shared" si="1"/>
        <v>0.75599999999999989</v>
      </c>
      <c r="N19">
        <f t="shared" si="2"/>
        <v>0.80599999999999994</v>
      </c>
      <c r="O19">
        <f t="shared" si="3"/>
        <v>0.78900000000000003</v>
      </c>
      <c r="P19">
        <f t="shared" si="4"/>
        <v>0.878</v>
      </c>
      <c r="Q19">
        <f t="shared" si="5"/>
        <v>0.85699999999999998</v>
      </c>
      <c r="R19">
        <f t="shared" si="6"/>
        <v>0.88800000000000001</v>
      </c>
    </row>
    <row r="20" spans="1:18" ht="47.25">
      <c r="A20" s="1" t="s">
        <v>42</v>
      </c>
      <c r="B20" s="1" t="s">
        <v>43</v>
      </c>
      <c r="C20" s="2" t="s">
        <v>7</v>
      </c>
      <c r="D20" s="2" t="s">
        <v>8</v>
      </c>
      <c r="E20" s="3" t="s">
        <v>9</v>
      </c>
      <c r="F20" s="4">
        <v>89.3</v>
      </c>
      <c r="G20" s="4">
        <v>84.5</v>
      </c>
      <c r="H20" s="4">
        <v>75.599999999999994</v>
      </c>
      <c r="I20" s="4">
        <v>91.1</v>
      </c>
      <c r="J20" s="4">
        <v>97.1</v>
      </c>
      <c r="K20" s="4">
        <v>94.2</v>
      </c>
      <c r="M20">
        <f t="shared" si="1"/>
        <v>0.89300000000000002</v>
      </c>
      <c r="N20">
        <f t="shared" si="2"/>
        <v>0.84499999999999997</v>
      </c>
      <c r="O20">
        <f t="shared" si="3"/>
        <v>0.75599999999999989</v>
      </c>
      <c r="P20">
        <f t="shared" si="4"/>
        <v>0.91099999999999992</v>
      </c>
      <c r="Q20">
        <f t="shared" si="5"/>
        <v>0.97099999999999997</v>
      </c>
      <c r="R20">
        <f t="shared" si="6"/>
        <v>0.94200000000000006</v>
      </c>
    </row>
    <row r="21" spans="1:18" ht="47.25">
      <c r="A21" s="1" t="s">
        <v>44</v>
      </c>
      <c r="B21" s="1" t="s">
        <v>45</v>
      </c>
      <c r="C21" s="2" t="s">
        <v>7</v>
      </c>
      <c r="D21" s="2" t="s">
        <v>8</v>
      </c>
      <c r="E21" s="3" t="s">
        <v>9</v>
      </c>
      <c r="F21" s="4">
        <v>79.599999999999994</v>
      </c>
      <c r="G21" s="4">
        <v>85</v>
      </c>
      <c r="H21" s="4">
        <v>81</v>
      </c>
      <c r="I21" s="4">
        <v>82.6</v>
      </c>
      <c r="J21" s="4">
        <v>90.4</v>
      </c>
      <c r="K21" s="4">
        <v>88.4</v>
      </c>
      <c r="M21">
        <f t="shared" si="1"/>
        <v>0.79599999999999993</v>
      </c>
      <c r="N21">
        <f t="shared" si="2"/>
        <v>0.85</v>
      </c>
      <c r="O21">
        <f t="shared" si="3"/>
        <v>0.81</v>
      </c>
      <c r="P21">
        <f t="shared" si="4"/>
        <v>0.82599999999999996</v>
      </c>
      <c r="Q21">
        <f t="shared" si="5"/>
        <v>0.90400000000000003</v>
      </c>
      <c r="R21">
        <f t="shared" si="6"/>
        <v>0.88400000000000001</v>
      </c>
    </row>
    <row r="22" spans="1:18" ht="47.25">
      <c r="A22" s="1" t="s">
        <v>46</v>
      </c>
      <c r="B22" s="1" t="s">
        <v>47</v>
      </c>
      <c r="C22" s="2" t="s">
        <v>7</v>
      </c>
      <c r="D22" s="2" t="s">
        <v>8</v>
      </c>
      <c r="E22" s="3" t="s">
        <v>9</v>
      </c>
      <c r="F22" s="4">
        <v>92</v>
      </c>
      <c r="G22" s="4">
        <v>93.2</v>
      </c>
      <c r="H22" s="4">
        <v>101.2</v>
      </c>
      <c r="I22" s="4">
        <v>93.4</v>
      </c>
      <c r="J22" s="4">
        <v>93.7</v>
      </c>
      <c r="K22" s="4">
        <v>99</v>
      </c>
      <c r="M22">
        <f t="shared" si="1"/>
        <v>0.92</v>
      </c>
      <c r="N22">
        <f t="shared" si="2"/>
        <v>0.93200000000000005</v>
      </c>
      <c r="O22">
        <f t="shared" si="3"/>
        <v>1.012</v>
      </c>
      <c r="P22">
        <f t="shared" si="4"/>
        <v>0.93400000000000005</v>
      </c>
      <c r="Q22">
        <f t="shared" si="5"/>
        <v>0.93700000000000006</v>
      </c>
      <c r="R22">
        <f t="shared" si="6"/>
        <v>0.99</v>
      </c>
    </row>
    <row r="23" spans="1:18" ht="31.5">
      <c r="A23" s="1" t="s">
        <v>48</v>
      </c>
      <c r="B23" s="1" t="s">
        <v>49</v>
      </c>
      <c r="C23" s="2" t="s">
        <v>7</v>
      </c>
      <c r="D23" s="2" t="s">
        <v>8</v>
      </c>
      <c r="E23" s="3" t="s">
        <v>9</v>
      </c>
      <c r="F23" s="4">
        <v>48.1</v>
      </c>
      <c r="G23" s="4">
        <v>56.6</v>
      </c>
      <c r="H23" s="4">
        <v>64.599999999999994</v>
      </c>
      <c r="I23" s="4">
        <v>62.5</v>
      </c>
      <c r="J23" s="4">
        <v>54</v>
      </c>
      <c r="K23" s="4">
        <v>55.9</v>
      </c>
      <c r="M23">
        <f t="shared" si="1"/>
        <v>0.48100000000000004</v>
      </c>
      <c r="N23">
        <f t="shared" si="2"/>
        <v>0.56600000000000006</v>
      </c>
      <c r="O23">
        <f t="shared" si="3"/>
        <v>0.64599999999999991</v>
      </c>
      <c r="P23">
        <f t="shared" si="4"/>
        <v>0.625</v>
      </c>
      <c r="Q23">
        <f t="shared" si="5"/>
        <v>0.54</v>
      </c>
      <c r="R23">
        <f t="shared" si="6"/>
        <v>0.55899999999999994</v>
      </c>
    </row>
    <row r="24" spans="1:18" ht="47.25">
      <c r="A24" s="1" t="s">
        <v>50</v>
      </c>
      <c r="B24" s="1" t="s">
        <v>51</v>
      </c>
      <c r="C24" s="2" t="s">
        <v>7</v>
      </c>
      <c r="D24" s="2" t="s">
        <v>8</v>
      </c>
      <c r="E24" s="3" t="s">
        <v>9</v>
      </c>
      <c r="F24" s="4">
        <v>21.8</v>
      </c>
      <c r="G24" s="4">
        <v>23.5</v>
      </c>
      <c r="H24" s="4">
        <v>21.7</v>
      </c>
      <c r="I24" s="4">
        <v>22.7</v>
      </c>
      <c r="J24" s="4">
        <v>18.7</v>
      </c>
      <c r="K24" s="4">
        <v>18.3</v>
      </c>
      <c r="M24">
        <f t="shared" si="1"/>
        <v>0.218</v>
      </c>
      <c r="N24">
        <f t="shared" si="2"/>
        <v>0.23499999999999999</v>
      </c>
      <c r="O24">
        <f t="shared" si="3"/>
        <v>0.217</v>
      </c>
      <c r="P24">
        <f t="shared" si="4"/>
        <v>0.22699999999999998</v>
      </c>
      <c r="Q24">
        <f t="shared" si="5"/>
        <v>0.187</v>
      </c>
      <c r="R24">
        <f t="shared" si="6"/>
        <v>0.183</v>
      </c>
    </row>
    <row r="25" spans="1:18" ht="47.25">
      <c r="A25" s="1" t="s">
        <v>52</v>
      </c>
      <c r="B25" s="1" t="s">
        <v>53</v>
      </c>
      <c r="C25" s="2" t="s">
        <v>7</v>
      </c>
      <c r="D25" s="2" t="s">
        <v>8</v>
      </c>
      <c r="E25" s="3" t="s">
        <v>9</v>
      </c>
      <c r="F25" s="4">
        <v>45.6</v>
      </c>
      <c r="G25" s="4">
        <v>55.1</v>
      </c>
      <c r="H25" s="4">
        <v>51.9</v>
      </c>
      <c r="I25" s="4">
        <v>59.2</v>
      </c>
      <c r="J25" s="4">
        <v>50.1</v>
      </c>
      <c r="K25" s="4">
        <v>41.9</v>
      </c>
      <c r="M25">
        <f t="shared" si="1"/>
        <v>0.45600000000000002</v>
      </c>
      <c r="N25">
        <f t="shared" si="2"/>
        <v>0.55100000000000005</v>
      </c>
      <c r="O25">
        <f t="shared" si="3"/>
        <v>0.51900000000000002</v>
      </c>
      <c r="P25">
        <f t="shared" si="4"/>
        <v>0.59200000000000008</v>
      </c>
      <c r="Q25">
        <f t="shared" si="5"/>
        <v>0.501</v>
      </c>
      <c r="R25">
        <f t="shared" si="6"/>
        <v>0.41899999999999998</v>
      </c>
    </row>
    <row r="26" spans="1:18" ht="47.25">
      <c r="A26" s="1" t="s">
        <v>54</v>
      </c>
      <c r="B26" s="1" t="s">
        <v>55</v>
      </c>
      <c r="C26" s="2" t="s">
        <v>7</v>
      </c>
      <c r="D26" s="2" t="s">
        <v>8</v>
      </c>
      <c r="E26" s="3" t="s">
        <v>9</v>
      </c>
      <c r="F26" s="4">
        <v>76.8</v>
      </c>
      <c r="G26" s="4">
        <v>74.900000000000006</v>
      </c>
      <c r="H26" s="4">
        <v>76.900000000000006</v>
      </c>
      <c r="I26" s="4">
        <v>69.599999999999994</v>
      </c>
      <c r="J26" s="4">
        <v>74</v>
      </c>
      <c r="K26" s="4">
        <v>73.5</v>
      </c>
      <c r="M26">
        <f t="shared" si="1"/>
        <v>0.76800000000000002</v>
      </c>
      <c r="N26">
        <f t="shared" si="2"/>
        <v>0.74900000000000011</v>
      </c>
      <c r="O26">
        <f t="shared" si="3"/>
        <v>0.76900000000000002</v>
      </c>
      <c r="P26">
        <f t="shared" si="4"/>
        <v>0.69599999999999995</v>
      </c>
      <c r="Q26">
        <f t="shared" si="5"/>
        <v>0.74</v>
      </c>
      <c r="R26">
        <f t="shared" si="6"/>
        <v>0.73499999999999999</v>
      </c>
    </row>
    <row r="27" spans="1:18" ht="47.25">
      <c r="A27" s="1" t="s">
        <v>56</v>
      </c>
      <c r="B27" s="1" t="s">
        <v>57</v>
      </c>
      <c r="C27" s="2" t="s">
        <v>7</v>
      </c>
      <c r="D27" s="2" t="s">
        <v>8</v>
      </c>
      <c r="E27" s="3" t="s">
        <v>9</v>
      </c>
      <c r="F27" s="4">
        <v>43.1</v>
      </c>
      <c r="G27" s="4">
        <v>43.3</v>
      </c>
      <c r="H27" s="4">
        <v>53.1</v>
      </c>
      <c r="I27" s="4">
        <v>71.400000000000006</v>
      </c>
      <c r="J27" s="4">
        <v>52.5</v>
      </c>
      <c r="K27" s="4">
        <v>51</v>
      </c>
      <c r="M27">
        <f t="shared" si="1"/>
        <v>0.43099999999999999</v>
      </c>
      <c r="N27">
        <f t="shared" si="2"/>
        <v>0.433</v>
      </c>
      <c r="O27">
        <f t="shared" si="3"/>
        <v>0.53100000000000003</v>
      </c>
      <c r="P27">
        <f t="shared" si="4"/>
        <v>0.71400000000000008</v>
      </c>
      <c r="Q27">
        <f t="shared" si="5"/>
        <v>0.52500000000000002</v>
      </c>
      <c r="R27">
        <f t="shared" si="6"/>
        <v>0.51</v>
      </c>
    </row>
    <row r="28" spans="1:18" ht="63">
      <c r="A28" s="1" t="s">
        <v>58</v>
      </c>
      <c r="B28" s="1" t="s">
        <v>59</v>
      </c>
      <c r="C28" s="2" t="s">
        <v>7</v>
      </c>
      <c r="D28" s="2" t="s">
        <v>8</v>
      </c>
      <c r="E28" s="3" t="s">
        <v>9</v>
      </c>
      <c r="F28" s="4">
        <v>75.5</v>
      </c>
      <c r="G28" s="4">
        <v>83.8</v>
      </c>
      <c r="H28" s="4">
        <v>86.1</v>
      </c>
      <c r="I28" s="4">
        <v>86.1</v>
      </c>
      <c r="J28" s="4">
        <v>86.4</v>
      </c>
      <c r="K28" s="4">
        <v>83.8</v>
      </c>
      <c r="M28">
        <f t="shared" si="1"/>
        <v>0.755</v>
      </c>
      <c r="N28">
        <f t="shared" si="2"/>
        <v>0.83799999999999997</v>
      </c>
      <c r="O28">
        <f t="shared" si="3"/>
        <v>0.86099999999999999</v>
      </c>
      <c r="P28">
        <f t="shared" si="4"/>
        <v>0.86099999999999999</v>
      </c>
      <c r="Q28">
        <f t="shared" si="5"/>
        <v>0.8640000000000001</v>
      </c>
      <c r="R28">
        <f t="shared" si="6"/>
        <v>0.83799999999999997</v>
      </c>
    </row>
    <row r="29" spans="1:18" ht="47.25">
      <c r="A29" s="1" t="s">
        <v>60</v>
      </c>
      <c r="B29" s="1" t="s">
        <v>61</v>
      </c>
      <c r="C29" s="2" t="s">
        <v>7</v>
      </c>
      <c r="D29" s="2" t="s">
        <v>8</v>
      </c>
      <c r="E29" s="3" t="s">
        <v>9</v>
      </c>
      <c r="F29" s="4">
        <v>78.599999999999994</v>
      </c>
      <c r="G29" s="4">
        <v>80.7</v>
      </c>
      <c r="H29" s="4">
        <v>81.2</v>
      </c>
      <c r="I29" s="4">
        <v>87.9</v>
      </c>
      <c r="J29" s="4">
        <v>81.8</v>
      </c>
      <c r="K29" s="4">
        <v>90.1</v>
      </c>
      <c r="M29">
        <f t="shared" si="1"/>
        <v>0.78599999999999992</v>
      </c>
      <c r="N29">
        <f t="shared" si="2"/>
        <v>0.80700000000000005</v>
      </c>
      <c r="O29">
        <f t="shared" si="3"/>
        <v>0.81200000000000006</v>
      </c>
      <c r="P29">
        <f t="shared" si="4"/>
        <v>0.879</v>
      </c>
      <c r="Q29">
        <f t="shared" si="5"/>
        <v>0.81799999999999995</v>
      </c>
      <c r="R29">
        <f t="shared" si="6"/>
        <v>0.90099999999999991</v>
      </c>
    </row>
    <row r="30" spans="1:18" ht="47.25">
      <c r="A30" s="1" t="s">
        <v>62</v>
      </c>
      <c r="B30" s="1" t="s">
        <v>63</v>
      </c>
      <c r="C30" s="2" t="s">
        <v>7</v>
      </c>
      <c r="D30" s="2" t="s">
        <v>8</v>
      </c>
      <c r="E30" s="3" t="s">
        <v>9</v>
      </c>
      <c r="F30" s="4">
        <v>84.7</v>
      </c>
      <c r="G30" s="4">
        <v>90.2</v>
      </c>
      <c r="H30" s="4">
        <v>90.8</v>
      </c>
      <c r="I30" s="4">
        <v>96</v>
      </c>
      <c r="J30" s="4">
        <v>86.9</v>
      </c>
      <c r="K30" s="4">
        <v>89.7</v>
      </c>
      <c r="M30">
        <f t="shared" si="1"/>
        <v>0.84699999999999998</v>
      </c>
      <c r="N30">
        <f t="shared" si="2"/>
        <v>0.90200000000000002</v>
      </c>
      <c r="O30">
        <f t="shared" si="3"/>
        <v>0.90799999999999992</v>
      </c>
      <c r="P30">
        <f t="shared" si="4"/>
        <v>0.96</v>
      </c>
      <c r="Q30">
        <f t="shared" si="5"/>
        <v>0.86900000000000011</v>
      </c>
      <c r="R30">
        <f t="shared" si="6"/>
        <v>0.89700000000000002</v>
      </c>
    </row>
    <row r="31" spans="1:18" ht="47.25">
      <c r="A31" s="1" t="s">
        <v>64</v>
      </c>
      <c r="B31" s="1" t="s">
        <v>65</v>
      </c>
      <c r="C31" s="2" t="s">
        <v>7</v>
      </c>
      <c r="D31" s="2" t="s">
        <v>8</v>
      </c>
      <c r="E31" s="3" t="s">
        <v>9</v>
      </c>
      <c r="F31" s="4">
        <v>91.3</v>
      </c>
      <c r="G31" s="4">
        <v>91.3</v>
      </c>
      <c r="H31" s="4">
        <v>85.1</v>
      </c>
      <c r="I31" s="4">
        <v>76.7</v>
      </c>
      <c r="J31" s="4">
        <v>71.8</v>
      </c>
      <c r="K31" s="4">
        <v>64.599999999999994</v>
      </c>
      <c r="M31">
        <f t="shared" si="1"/>
        <v>0.91299999999999992</v>
      </c>
      <c r="N31">
        <f t="shared" si="2"/>
        <v>0.91299999999999992</v>
      </c>
      <c r="O31">
        <f t="shared" si="3"/>
        <v>0.85099999999999998</v>
      </c>
      <c r="P31">
        <f t="shared" si="4"/>
        <v>0.76700000000000002</v>
      </c>
      <c r="Q31">
        <f t="shared" si="5"/>
        <v>0.71799999999999997</v>
      </c>
      <c r="R31">
        <f t="shared" si="6"/>
        <v>0.64599999999999991</v>
      </c>
    </row>
    <row r="32" spans="1:18" ht="47.25">
      <c r="A32" s="1" t="s">
        <v>66</v>
      </c>
      <c r="B32" s="1" t="s">
        <v>67</v>
      </c>
      <c r="C32" s="2" t="s">
        <v>7</v>
      </c>
      <c r="D32" s="2" t="s">
        <v>8</v>
      </c>
      <c r="E32" s="3" t="s">
        <v>9</v>
      </c>
      <c r="F32" s="4">
        <v>105.1</v>
      </c>
      <c r="G32" s="4">
        <v>89.2</v>
      </c>
      <c r="H32" s="4">
        <v>567.5</v>
      </c>
      <c r="I32" s="4">
        <v>710</v>
      </c>
      <c r="J32" s="4">
        <v>646.20000000000005</v>
      </c>
      <c r="K32" s="4">
        <v>1044.5999999999999</v>
      </c>
      <c r="M32">
        <f t="shared" si="1"/>
        <v>1.0509999999999999</v>
      </c>
      <c r="N32">
        <f t="shared" si="2"/>
        <v>0.89200000000000002</v>
      </c>
      <c r="O32">
        <f t="shared" si="3"/>
        <v>5.6749999999999998</v>
      </c>
      <c r="P32">
        <f t="shared" si="4"/>
        <v>7.1</v>
      </c>
      <c r="Q32">
        <f t="shared" si="5"/>
        <v>6.4620000000000006</v>
      </c>
      <c r="R32">
        <f t="shared" si="6"/>
        <v>10.446</v>
      </c>
    </row>
    <row r="33" spans="1:18" ht="78.75">
      <c r="A33" s="1" t="s">
        <v>68</v>
      </c>
      <c r="B33" s="1" t="s">
        <v>69</v>
      </c>
      <c r="C33" s="2" t="s">
        <v>7</v>
      </c>
      <c r="D33" s="2" t="s">
        <v>8</v>
      </c>
      <c r="E33" s="3" t="s">
        <v>9</v>
      </c>
      <c r="F33" s="4">
        <v>65.7</v>
      </c>
      <c r="G33" s="4">
        <v>94.2</v>
      </c>
      <c r="H33" s="4">
        <v>89.2</v>
      </c>
      <c r="I33" s="4">
        <v>86.1</v>
      </c>
      <c r="J33" s="4">
        <v>84.2</v>
      </c>
      <c r="K33" s="4">
        <v>82.7</v>
      </c>
      <c r="M33">
        <f t="shared" si="1"/>
        <v>0.65700000000000003</v>
      </c>
      <c r="N33">
        <f t="shared" si="2"/>
        <v>0.94200000000000006</v>
      </c>
      <c r="O33">
        <f t="shared" si="3"/>
        <v>0.89200000000000002</v>
      </c>
      <c r="P33">
        <f t="shared" si="4"/>
        <v>0.86099999999999999</v>
      </c>
      <c r="Q33">
        <f t="shared" si="5"/>
        <v>0.84200000000000008</v>
      </c>
      <c r="R33">
        <f t="shared" si="6"/>
        <v>0.82700000000000007</v>
      </c>
    </row>
    <row r="34" spans="1:18" ht="63">
      <c r="A34" s="1" t="s">
        <v>70</v>
      </c>
      <c r="B34" s="1" t="s">
        <v>71</v>
      </c>
      <c r="C34" s="2" t="s">
        <v>7</v>
      </c>
      <c r="D34" s="2" t="s">
        <v>8</v>
      </c>
      <c r="E34" s="3" t="s">
        <v>9</v>
      </c>
      <c r="F34" s="4">
        <v>81</v>
      </c>
      <c r="G34" s="4">
        <v>82</v>
      </c>
      <c r="H34" s="4">
        <v>83.2</v>
      </c>
      <c r="I34" s="4">
        <v>78.5</v>
      </c>
      <c r="J34" s="4">
        <v>84.9</v>
      </c>
      <c r="K34" s="4">
        <v>75</v>
      </c>
      <c r="M34">
        <f t="shared" si="1"/>
        <v>0.81</v>
      </c>
      <c r="N34">
        <f t="shared" si="2"/>
        <v>0.82</v>
      </c>
      <c r="O34">
        <f t="shared" si="3"/>
        <v>0.83200000000000007</v>
      </c>
      <c r="P34">
        <f t="shared" si="4"/>
        <v>0.78500000000000003</v>
      </c>
      <c r="Q34">
        <f t="shared" si="5"/>
        <v>0.84900000000000009</v>
      </c>
      <c r="R34">
        <f t="shared" si="6"/>
        <v>0.75</v>
      </c>
    </row>
    <row r="35" spans="1:18" ht="31.5">
      <c r="A35" s="1" t="s">
        <v>72</v>
      </c>
      <c r="B35" s="1" t="s">
        <v>73</v>
      </c>
      <c r="C35" s="2" t="s">
        <v>7</v>
      </c>
      <c r="D35" s="2" t="s">
        <v>8</v>
      </c>
      <c r="E35" s="3" t="s">
        <v>9</v>
      </c>
      <c r="F35" s="4">
        <v>88</v>
      </c>
      <c r="G35" s="4">
        <v>88.9</v>
      </c>
      <c r="H35" s="4">
        <v>89.7</v>
      </c>
      <c r="I35" s="4">
        <v>86.5</v>
      </c>
      <c r="J35" s="4">
        <v>72.599999999999994</v>
      </c>
      <c r="K35" s="4">
        <v>80.5</v>
      </c>
      <c r="M35">
        <f t="shared" si="1"/>
        <v>0.88</v>
      </c>
      <c r="N35">
        <f t="shared" si="2"/>
        <v>0.88900000000000001</v>
      </c>
      <c r="O35">
        <f t="shared" si="3"/>
        <v>0.89700000000000002</v>
      </c>
      <c r="P35">
        <f t="shared" si="4"/>
        <v>0.86499999999999999</v>
      </c>
      <c r="Q35">
        <f t="shared" si="5"/>
        <v>0.72599999999999998</v>
      </c>
      <c r="R35">
        <f t="shared" si="6"/>
        <v>0.80500000000000005</v>
      </c>
    </row>
    <row r="36" spans="1:18" ht="47.25">
      <c r="A36" s="1" t="s">
        <v>74</v>
      </c>
      <c r="B36" s="1" t="s">
        <v>75</v>
      </c>
      <c r="C36" s="2" t="s">
        <v>7</v>
      </c>
      <c r="D36" s="2" t="s">
        <v>8</v>
      </c>
      <c r="E36" s="3" t="s">
        <v>9</v>
      </c>
      <c r="F36" s="4">
        <v>86.4</v>
      </c>
      <c r="G36" s="4">
        <v>112.7</v>
      </c>
      <c r="H36" s="4">
        <v>93.4</v>
      </c>
      <c r="I36" s="4">
        <v>112.3</v>
      </c>
      <c r="J36" s="4">
        <v>90.6</v>
      </c>
      <c r="K36" s="4">
        <v>67.900000000000006</v>
      </c>
      <c r="M36">
        <f t="shared" si="1"/>
        <v>0.8640000000000001</v>
      </c>
      <c r="N36">
        <f t="shared" si="2"/>
        <v>1.127</v>
      </c>
      <c r="O36">
        <f t="shared" si="3"/>
        <v>0.93400000000000005</v>
      </c>
      <c r="P36">
        <f t="shared" si="4"/>
        <v>1.123</v>
      </c>
      <c r="Q36">
        <f t="shared" si="5"/>
        <v>0.90599999999999992</v>
      </c>
      <c r="R36">
        <f t="shared" si="6"/>
        <v>0.67900000000000005</v>
      </c>
    </row>
    <row r="37" spans="1:18" ht="63">
      <c r="A37" s="1" t="s">
        <v>76</v>
      </c>
      <c r="B37" s="1" t="s">
        <v>77</v>
      </c>
      <c r="C37" s="2" t="s">
        <v>7</v>
      </c>
      <c r="D37" s="2" t="s">
        <v>8</v>
      </c>
      <c r="E37" s="3" t="s">
        <v>9</v>
      </c>
      <c r="F37" s="4">
        <v>78.2</v>
      </c>
      <c r="G37" s="4">
        <v>87.4</v>
      </c>
      <c r="H37" s="4">
        <v>80.5</v>
      </c>
      <c r="I37" s="4">
        <v>84.8</v>
      </c>
      <c r="J37" s="4">
        <v>86.3</v>
      </c>
      <c r="K37" s="4">
        <v>85.2</v>
      </c>
      <c r="M37">
        <f t="shared" si="1"/>
        <v>0.78200000000000003</v>
      </c>
      <c r="N37">
        <f t="shared" si="2"/>
        <v>0.87400000000000011</v>
      </c>
      <c r="O37">
        <f t="shared" si="3"/>
        <v>0.80500000000000005</v>
      </c>
      <c r="P37">
        <f t="shared" si="4"/>
        <v>0.84799999999999998</v>
      </c>
      <c r="Q37">
        <f t="shared" si="5"/>
        <v>0.86299999999999999</v>
      </c>
      <c r="R37">
        <f t="shared" si="6"/>
        <v>0.85199999999999998</v>
      </c>
    </row>
    <row r="38" spans="1:18" ht="63">
      <c r="A38" s="1" t="s">
        <v>78</v>
      </c>
      <c r="B38" s="1" t="s">
        <v>79</v>
      </c>
      <c r="C38" s="2" t="s">
        <v>7</v>
      </c>
      <c r="D38" s="2" t="s">
        <v>8</v>
      </c>
      <c r="E38" s="3" t="s">
        <v>9</v>
      </c>
      <c r="F38" s="4">
        <v>71.900000000000006</v>
      </c>
      <c r="G38" s="4">
        <v>85.4</v>
      </c>
      <c r="H38" s="4">
        <v>88.1</v>
      </c>
      <c r="I38" s="4">
        <v>86</v>
      </c>
      <c r="J38" s="4">
        <v>86</v>
      </c>
      <c r="K38" s="4">
        <v>85.3</v>
      </c>
      <c r="M38">
        <f t="shared" si="1"/>
        <v>0.71900000000000008</v>
      </c>
      <c r="N38">
        <f t="shared" si="2"/>
        <v>0.85400000000000009</v>
      </c>
      <c r="O38">
        <f t="shared" si="3"/>
        <v>0.88099999999999989</v>
      </c>
      <c r="P38">
        <f t="shared" si="4"/>
        <v>0.86</v>
      </c>
      <c r="Q38">
        <f t="shared" si="5"/>
        <v>0.86</v>
      </c>
      <c r="R38">
        <f t="shared" si="6"/>
        <v>0.85299999999999998</v>
      </c>
    </row>
    <row r="39" spans="1:18" ht="31.5">
      <c r="A39" s="1" t="s">
        <v>80</v>
      </c>
      <c r="B39" s="1" t="s">
        <v>81</v>
      </c>
      <c r="C39" s="2" t="s">
        <v>7</v>
      </c>
      <c r="D39" s="2" t="s">
        <v>8</v>
      </c>
      <c r="E39" s="3" t="s">
        <v>9</v>
      </c>
      <c r="F39" s="4">
        <v>79.099999999999994</v>
      </c>
      <c r="G39" s="4">
        <v>77.599999999999994</v>
      </c>
      <c r="H39" s="4">
        <v>81.3</v>
      </c>
      <c r="I39" s="4">
        <v>77.099999999999994</v>
      </c>
      <c r="J39" s="4">
        <v>75</v>
      </c>
      <c r="K39" s="4">
        <v>76.099999999999994</v>
      </c>
      <c r="M39">
        <f t="shared" si="1"/>
        <v>0.79099999999999993</v>
      </c>
      <c r="N39">
        <f t="shared" si="2"/>
        <v>0.77599999999999991</v>
      </c>
      <c r="O39">
        <f t="shared" si="3"/>
        <v>0.81299999999999994</v>
      </c>
      <c r="P39">
        <f t="shared" si="4"/>
        <v>0.77099999999999991</v>
      </c>
      <c r="Q39">
        <f t="shared" si="5"/>
        <v>0.75</v>
      </c>
      <c r="R39">
        <f t="shared" si="6"/>
        <v>0.7609999999999999</v>
      </c>
    </row>
    <row r="40" spans="1:18" ht="47.25">
      <c r="A40" s="1" t="s">
        <v>82</v>
      </c>
      <c r="B40" s="1" t="s">
        <v>83</v>
      </c>
      <c r="C40" s="2" t="s">
        <v>7</v>
      </c>
      <c r="D40" s="2" t="s">
        <v>8</v>
      </c>
      <c r="E40" s="3" t="s">
        <v>9</v>
      </c>
      <c r="F40" s="4">
        <v>98.8</v>
      </c>
      <c r="G40" s="4">
        <v>102.9</v>
      </c>
      <c r="H40" s="4">
        <v>106.2</v>
      </c>
      <c r="I40" s="4">
        <v>105.8</v>
      </c>
      <c r="J40" s="4">
        <v>99.2</v>
      </c>
      <c r="K40" s="4">
        <v>99.1</v>
      </c>
      <c r="M40">
        <f t="shared" si="1"/>
        <v>0.98799999999999999</v>
      </c>
      <c r="N40">
        <f t="shared" si="2"/>
        <v>1.0290000000000001</v>
      </c>
      <c r="O40">
        <f t="shared" si="3"/>
        <v>1.0620000000000001</v>
      </c>
      <c r="P40">
        <f t="shared" si="4"/>
        <v>1.0580000000000001</v>
      </c>
      <c r="Q40">
        <f t="shared" si="5"/>
        <v>0.99199999999999999</v>
      </c>
      <c r="R40">
        <f t="shared" si="6"/>
        <v>0.99099999999999999</v>
      </c>
    </row>
    <row r="41" spans="1:18" ht="63">
      <c r="A41" s="1" t="s">
        <v>84</v>
      </c>
      <c r="B41" s="1" t="s">
        <v>85</v>
      </c>
      <c r="C41" s="2" t="s">
        <v>7</v>
      </c>
      <c r="D41" s="2" t="s">
        <v>8</v>
      </c>
      <c r="E41" s="3" t="s">
        <v>9</v>
      </c>
      <c r="F41" s="4">
        <v>85.3</v>
      </c>
      <c r="G41" s="4">
        <v>87.4</v>
      </c>
      <c r="H41" s="4">
        <v>96.5</v>
      </c>
      <c r="I41" s="4">
        <v>96.3</v>
      </c>
      <c r="J41" s="4">
        <v>93.4</v>
      </c>
      <c r="K41" s="4">
        <v>95</v>
      </c>
      <c r="M41">
        <f t="shared" si="1"/>
        <v>0.85299999999999998</v>
      </c>
      <c r="N41">
        <f t="shared" si="2"/>
        <v>0.87400000000000011</v>
      </c>
      <c r="O41">
        <f t="shared" si="3"/>
        <v>0.96499999999999997</v>
      </c>
      <c r="P41">
        <f t="shared" si="4"/>
        <v>0.96299999999999997</v>
      </c>
      <c r="Q41">
        <f t="shared" si="5"/>
        <v>0.93400000000000005</v>
      </c>
      <c r="R41">
        <f t="shared" si="6"/>
        <v>0.95</v>
      </c>
    </row>
    <row r="42" spans="1:18" ht="47.25">
      <c r="A42" s="1" t="s">
        <v>86</v>
      </c>
      <c r="B42" s="1" t="s">
        <v>87</v>
      </c>
      <c r="C42" s="2" t="s">
        <v>7</v>
      </c>
      <c r="D42" s="2" t="s">
        <v>8</v>
      </c>
      <c r="E42" s="3" t="s">
        <v>9</v>
      </c>
      <c r="F42" s="4">
        <v>64.3</v>
      </c>
      <c r="G42" s="4">
        <v>71.7</v>
      </c>
      <c r="H42" s="4">
        <v>70.099999999999994</v>
      </c>
      <c r="I42" s="4">
        <v>69.2</v>
      </c>
      <c r="J42" s="4">
        <v>67.599999999999994</v>
      </c>
      <c r="K42" s="4">
        <v>68.599999999999994</v>
      </c>
      <c r="M42">
        <f t="shared" si="1"/>
        <v>0.64300000000000002</v>
      </c>
      <c r="N42">
        <f t="shared" si="2"/>
        <v>0.71700000000000008</v>
      </c>
      <c r="O42">
        <f t="shared" si="3"/>
        <v>0.70099999999999996</v>
      </c>
      <c r="P42">
        <f t="shared" si="4"/>
        <v>0.69200000000000006</v>
      </c>
      <c r="Q42">
        <f t="shared" si="5"/>
        <v>0.67599999999999993</v>
      </c>
      <c r="R42">
        <f t="shared" si="6"/>
        <v>0.68599999999999994</v>
      </c>
    </row>
    <row r="43" spans="1:18" ht="63">
      <c r="A43" s="1" t="s">
        <v>88</v>
      </c>
      <c r="B43" s="1" t="s">
        <v>89</v>
      </c>
      <c r="C43" s="2" t="s">
        <v>7</v>
      </c>
      <c r="D43" s="2" t="s">
        <v>8</v>
      </c>
      <c r="E43" s="3" t="s">
        <v>9</v>
      </c>
      <c r="F43" s="5">
        <v>0</v>
      </c>
      <c r="G43" s="4">
        <v>129.30000000000001</v>
      </c>
      <c r="H43" s="4">
        <v>98.9</v>
      </c>
      <c r="I43" s="4">
        <v>95</v>
      </c>
      <c r="J43" s="4">
        <v>103.3</v>
      </c>
      <c r="K43" s="4">
        <v>102</v>
      </c>
      <c r="M43">
        <f t="shared" si="1"/>
        <v>0</v>
      </c>
      <c r="N43">
        <f t="shared" si="2"/>
        <v>1.2930000000000001</v>
      </c>
      <c r="O43">
        <f t="shared" si="3"/>
        <v>0.9890000000000001</v>
      </c>
      <c r="P43">
        <f t="shared" si="4"/>
        <v>0.95</v>
      </c>
      <c r="Q43">
        <f t="shared" si="5"/>
        <v>1.0329999999999999</v>
      </c>
      <c r="R43">
        <f t="shared" si="6"/>
        <v>1.02</v>
      </c>
    </row>
    <row r="44" spans="1:18" ht="47.25">
      <c r="A44" s="1" t="s">
        <v>90</v>
      </c>
      <c r="B44" s="1" t="s">
        <v>91</v>
      </c>
      <c r="C44" s="2" t="s">
        <v>7</v>
      </c>
      <c r="D44" s="2" t="s">
        <v>8</v>
      </c>
      <c r="E44" s="3" t="s">
        <v>9</v>
      </c>
      <c r="F44" s="4">
        <v>85.7</v>
      </c>
      <c r="G44" s="4">
        <v>79.5</v>
      </c>
      <c r="H44" s="4">
        <v>83</v>
      </c>
      <c r="I44" s="4">
        <v>87.5</v>
      </c>
      <c r="J44" s="4">
        <v>94.4</v>
      </c>
      <c r="K44" s="4">
        <v>91.5</v>
      </c>
      <c r="M44">
        <f t="shared" si="1"/>
        <v>0.85699999999999998</v>
      </c>
      <c r="N44">
        <f t="shared" si="2"/>
        <v>0.79500000000000004</v>
      </c>
      <c r="O44">
        <f t="shared" si="3"/>
        <v>0.83</v>
      </c>
      <c r="P44">
        <f t="shared" si="4"/>
        <v>0.875</v>
      </c>
      <c r="Q44">
        <f t="shared" si="5"/>
        <v>0.94400000000000006</v>
      </c>
      <c r="R44">
        <f t="shared" si="6"/>
        <v>0.91500000000000004</v>
      </c>
    </row>
    <row r="45" spans="1:18" ht="63">
      <c r="A45" s="1" t="s">
        <v>92</v>
      </c>
      <c r="B45" s="1" t="s">
        <v>93</v>
      </c>
      <c r="C45" s="2" t="s">
        <v>7</v>
      </c>
      <c r="D45" s="2" t="s">
        <v>8</v>
      </c>
      <c r="E45" s="3" t="s">
        <v>9</v>
      </c>
      <c r="F45" s="4">
        <v>78.900000000000006</v>
      </c>
      <c r="G45" s="4">
        <v>83.3</v>
      </c>
      <c r="H45" s="4">
        <v>79.7</v>
      </c>
      <c r="I45" s="4">
        <v>76.8</v>
      </c>
      <c r="J45" s="4">
        <v>73.7</v>
      </c>
      <c r="K45" s="4">
        <v>82.2</v>
      </c>
      <c r="M45">
        <f t="shared" si="1"/>
        <v>0.78900000000000003</v>
      </c>
      <c r="N45">
        <f t="shared" si="2"/>
        <v>0.83299999999999996</v>
      </c>
      <c r="O45">
        <f t="shared" si="3"/>
        <v>0.79700000000000004</v>
      </c>
      <c r="P45">
        <f t="shared" si="4"/>
        <v>0.76800000000000002</v>
      </c>
      <c r="Q45">
        <f t="shared" si="5"/>
        <v>0.73699999999999999</v>
      </c>
      <c r="R45">
        <f t="shared" si="6"/>
        <v>0.82200000000000006</v>
      </c>
    </row>
  </sheetData>
  <mergeCells count="6">
    <mergeCell ref="F1:K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sqref="A1:A2"/>
    </sheetView>
  </sheetViews>
  <sheetFormatPr defaultColWidth="11" defaultRowHeight="15.75"/>
  <cols>
    <col min="1" max="1" width="16.5" bestFit="1" customWidth="1"/>
    <col min="2" max="2" width="16.625" bestFit="1" customWidth="1"/>
    <col min="3" max="3" width="22.375" bestFit="1" customWidth="1"/>
    <col min="4" max="4" width="21.375" bestFit="1" customWidth="1"/>
    <col min="5" max="5" width="15.5" bestFit="1" customWidth="1"/>
    <col min="6" max="6" width="7.125" bestFit="1" customWidth="1"/>
    <col min="7" max="10" width="8.125" bestFit="1" customWidth="1"/>
  </cols>
  <sheetData>
    <row r="1" spans="1:16">
      <c r="A1" s="52" t="s">
        <v>0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95</v>
      </c>
      <c r="G1" s="52"/>
      <c r="H1" s="52"/>
      <c r="I1" s="52"/>
      <c r="J1" s="52"/>
      <c r="K1" s="6"/>
    </row>
    <row r="2" spans="1:16">
      <c r="A2" s="52"/>
      <c r="B2" s="52"/>
      <c r="C2" s="52"/>
      <c r="D2" s="52"/>
      <c r="E2" s="52"/>
      <c r="F2" s="11">
        <v>2013</v>
      </c>
      <c r="G2" s="11">
        <v>2014</v>
      </c>
      <c r="H2" s="11">
        <v>2015</v>
      </c>
      <c r="I2" s="11">
        <v>2016</v>
      </c>
      <c r="J2" s="11">
        <v>2017</v>
      </c>
    </row>
    <row r="3" spans="1:16" ht="47.25">
      <c r="A3" s="1" t="s">
        <v>5</v>
      </c>
      <c r="B3" s="1" t="s">
        <v>6</v>
      </c>
      <c r="C3" s="2" t="s">
        <v>7</v>
      </c>
      <c r="D3" s="2" t="s">
        <v>8</v>
      </c>
      <c r="E3" s="3" t="s">
        <v>9</v>
      </c>
      <c r="F3" s="7">
        <v>1.1499999999999999</v>
      </c>
      <c r="G3" s="7">
        <v>1.07</v>
      </c>
      <c r="H3" s="8">
        <v>0.98699999999999999</v>
      </c>
      <c r="I3" s="7">
        <v>1.1100000000000001</v>
      </c>
      <c r="J3" s="7">
        <v>1.27</v>
      </c>
      <c r="L3">
        <f>+F3/100</f>
        <v>1.15E-2</v>
      </c>
      <c r="M3">
        <f t="shared" ref="M3:P3" si="0">+G3/100</f>
        <v>1.0700000000000001E-2</v>
      </c>
      <c r="N3">
        <f t="shared" si="0"/>
        <v>9.8700000000000003E-3</v>
      </c>
      <c r="O3">
        <f t="shared" si="0"/>
        <v>1.11E-2</v>
      </c>
      <c r="P3">
        <f t="shared" si="0"/>
        <v>1.2699999999999999E-2</v>
      </c>
    </row>
    <row r="4" spans="1:16" ht="31.5">
      <c r="A4" s="1" t="s">
        <v>10</v>
      </c>
      <c r="B4" s="1" t="s">
        <v>11</v>
      </c>
      <c r="C4" s="2" t="s">
        <v>7</v>
      </c>
      <c r="D4" s="2" t="s">
        <v>8</v>
      </c>
      <c r="E4" s="3" t="s">
        <v>9</v>
      </c>
      <c r="F4" s="7">
        <v>1.26</v>
      </c>
      <c r="G4" s="9" t="s">
        <v>37</v>
      </c>
      <c r="H4" s="7">
        <v>1.3</v>
      </c>
      <c r="I4" s="7">
        <v>1.2</v>
      </c>
      <c r="J4" s="7">
        <v>1.1599999999999999</v>
      </c>
      <c r="L4">
        <f t="shared" ref="L4:L45" si="1">+F4/100</f>
        <v>1.26E-2</v>
      </c>
      <c r="M4" t="e">
        <f t="shared" ref="M4:M45" si="2">+G4/100</f>
        <v>#VALUE!</v>
      </c>
      <c r="N4">
        <f t="shared" ref="N4:N45" si="3">+H4/100</f>
        <v>1.3000000000000001E-2</v>
      </c>
      <c r="O4">
        <f t="shared" ref="O4:O45" si="4">+I4/100</f>
        <v>1.2E-2</v>
      </c>
      <c r="P4">
        <f t="shared" ref="P4:P45" si="5">+J4/100</f>
        <v>1.1599999999999999E-2</v>
      </c>
    </row>
    <row r="5" spans="1:16" ht="47.25">
      <c r="A5" s="1" t="s">
        <v>12</v>
      </c>
      <c r="B5" s="1" t="s">
        <v>13</v>
      </c>
      <c r="C5" s="2" t="s">
        <v>7</v>
      </c>
      <c r="D5" s="2" t="s">
        <v>8</v>
      </c>
      <c r="E5" s="3" t="s">
        <v>9</v>
      </c>
      <c r="F5" s="7">
        <v>1.32</v>
      </c>
      <c r="G5" s="7">
        <v>1.37</v>
      </c>
      <c r="H5" s="7">
        <v>1.38</v>
      </c>
      <c r="I5" s="7">
        <v>1.43</v>
      </c>
      <c r="J5" s="8">
        <v>0.97299999999999998</v>
      </c>
      <c r="L5">
        <f t="shared" si="1"/>
        <v>1.32E-2</v>
      </c>
      <c r="M5">
        <f t="shared" si="2"/>
        <v>1.37E-2</v>
      </c>
      <c r="N5">
        <f t="shared" si="3"/>
        <v>1.38E-2</v>
      </c>
      <c r="O5">
        <f t="shared" si="4"/>
        <v>1.43E-2</v>
      </c>
      <c r="P5">
        <f t="shared" si="5"/>
        <v>9.7299999999999991E-3</v>
      </c>
    </row>
    <row r="6" spans="1:16" ht="31.5">
      <c r="A6" s="1" t="s">
        <v>14</v>
      </c>
      <c r="B6" s="1" t="s">
        <v>15</v>
      </c>
      <c r="C6" s="2" t="s">
        <v>7</v>
      </c>
      <c r="D6" s="2" t="s">
        <v>8</v>
      </c>
      <c r="E6" s="3" t="s">
        <v>9</v>
      </c>
      <c r="F6" s="8">
        <v>8.2000000000000003E-2</v>
      </c>
      <c r="G6" s="8">
        <v>8.5000000000000006E-2</v>
      </c>
      <c r="H6" s="8">
        <v>8.7999999999999995E-2</v>
      </c>
      <c r="I6" s="8">
        <v>5.8000000000000003E-2</v>
      </c>
      <c r="J6" s="8">
        <v>-0.20899999999999999</v>
      </c>
      <c r="L6">
        <f t="shared" si="1"/>
        <v>8.1999999999999998E-4</v>
      </c>
      <c r="M6">
        <f t="shared" si="2"/>
        <v>8.5000000000000006E-4</v>
      </c>
      <c r="N6">
        <f t="shared" si="3"/>
        <v>8.7999999999999992E-4</v>
      </c>
      <c r="O6">
        <f t="shared" si="4"/>
        <v>5.8E-4</v>
      </c>
      <c r="P6">
        <f t="shared" si="5"/>
        <v>-2.0899999999999998E-3</v>
      </c>
    </row>
    <row r="7" spans="1:16" ht="63">
      <c r="A7" s="1" t="s">
        <v>16</v>
      </c>
      <c r="B7" s="1" t="s">
        <v>17</v>
      </c>
      <c r="C7" s="2" t="s">
        <v>7</v>
      </c>
      <c r="D7" s="2" t="s">
        <v>8</v>
      </c>
      <c r="E7" s="3" t="s">
        <v>9</v>
      </c>
      <c r="F7" s="8">
        <v>0.28399999999999997</v>
      </c>
      <c r="G7" s="8">
        <v>0.27300000000000002</v>
      </c>
      <c r="H7" s="8">
        <v>0.28000000000000003</v>
      </c>
      <c r="I7" s="8">
        <v>0.28199999999999997</v>
      </c>
      <c r="J7" s="8">
        <v>0.252</v>
      </c>
      <c r="L7">
        <f t="shared" si="1"/>
        <v>2.8399999999999996E-3</v>
      </c>
      <c r="M7">
        <f t="shared" si="2"/>
        <v>2.7300000000000002E-3</v>
      </c>
      <c r="N7">
        <f t="shared" si="3"/>
        <v>2.8000000000000004E-3</v>
      </c>
      <c r="O7">
        <f t="shared" si="4"/>
        <v>2.8199999999999996E-3</v>
      </c>
      <c r="P7">
        <f t="shared" si="5"/>
        <v>2.5200000000000001E-3</v>
      </c>
    </row>
    <row r="8" spans="1:16" ht="47.25">
      <c r="A8" s="1" t="s">
        <v>18</v>
      </c>
      <c r="B8" s="1" t="s">
        <v>19</v>
      </c>
      <c r="C8" s="2" t="s">
        <v>7</v>
      </c>
      <c r="D8" s="2" t="s">
        <v>8</v>
      </c>
      <c r="E8" s="3" t="s">
        <v>9</v>
      </c>
      <c r="F8" s="7">
        <v>-4.38</v>
      </c>
      <c r="G8" s="7">
        <v>-2.91</v>
      </c>
      <c r="H8" s="7">
        <v>-3.23</v>
      </c>
      <c r="I8" s="8">
        <v>-0.59099999999999997</v>
      </c>
      <c r="J8" s="7">
        <v>-1.1000000000000001</v>
      </c>
      <c r="L8">
        <f t="shared" si="1"/>
        <v>-4.3799999999999999E-2</v>
      </c>
      <c r="M8">
        <f t="shared" si="2"/>
        <v>-2.9100000000000001E-2</v>
      </c>
      <c r="N8">
        <f t="shared" si="3"/>
        <v>-3.2300000000000002E-2</v>
      </c>
      <c r="O8">
        <f t="shared" si="4"/>
        <v>-5.9099999999999995E-3</v>
      </c>
      <c r="P8">
        <f t="shared" si="5"/>
        <v>-1.1000000000000001E-2</v>
      </c>
    </row>
    <row r="9" spans="1:16" ht="31.5">
      <c r="A9" s="1" t="s">
        <v>20</v>
      </c>
      <c r="B9" s="1" t="s">
        <v>21</v>
      </c>
      <c r="C9" s="2" t="s">
        <v>7</v>
      </c>
      <c r="D9" s="2" t="s">
        <v>8</v>
      </c>
      <c r="E9" s="3" t="s">
        <v>9</v>
      </c>
      <c r="F9" s="7">
        <v>1.0900000000000001</v>
      </c>
      <c r="G9" s="7">
        <v>1.05</v>
      </c>
      <c r="H9" s="8">
        <v>0.95099999999999996</v>
      </c>
      <c r="I9" s="8">
        <v>0.81299999999999994</v>
      </c>
      <c r="J9" s="8">
        <v>0.128</v>
      </c>
      <c r="L9">
        <f t="shared" si="1"/>
        <v>1.09E-2</v>
      </c>
      <c r="M9">
        <f t="shared" si="2"/>
        <v>1.0500000000000001E-2</v>
      </c>
      <c r="N9">
        <f t="shared" si="3"/>
        <v>9.5099999999999994E-3</v>
      </c>
      <c r="O9">
        <f t="shared" si="4"/>
        <v>8.1300000000000001E-3</v>
      </c>
      <c r="P9">
        <f t="shared" si="5"/>
        <v>1.2800000000000001E-3</v>
      </c>
    </row>
    <row r="10" spans="1:16" ht="47.25">
      <c r="A10" s="1" t="s">
        <v>22</v>
      </c>
      <c r="B10" s="1" t="s">
        <v>23</v>
      </c>
      <c r="C10" s="2" t="s">
        <v>7</v>
      </c>
      <c r="D10" s="2" t="s">
        <v>8</v>
      </c>
      <c r="E10" s="3" t="s">
        <v>9</v>
      </c>
      <c r="F10" s="8">
        <v>0.70899999999999996</v>
      </c>
      <c r="G10" s="8">
        <v>0.85199999999999998</v>
      </c>
      <c r="H10" s="8">
        <v>0.66800000000000004</v>
      </c>
      <c r="I10" s="8">
        <v>0.36899999999999999</v>
      </c>
      <c r="J10" s="8">
        <v>0.56399999999999995</v>
      </c>
      <c r="L10">
        <f t="shared" si="1"/>
        <v>7.0899999999999999E-3</v>
      </c>
      <c r="M10">
        <f t="shared" si="2"/>
        <v>8.5199999999999998E-3</v>
      </c>
      <c r="N10">
        <f t="shared" si="3"/>
        <v>6.6800000000000002E-3</v>
      </c>
      <c r="O10">
        <f t="shared" si="4"/>
        <v>3.6900000000000001E-3</v>
      </c>
      <c r="P10">
        <f t="shared" si="5"/>
        <v>5.6399999999999992E-3</v>
      </c>
    </row>
    <row r="11" spans="1:16" ht="47.25">
      <c r="A11" s="1" t="s">
        <v>24</v>
      </c>
      <c r="B11" s="1" t="s">
        <v>25</v>
      </c>
      <c r="C11" s="2" t="s">
        <v>7</v>
      </c>
      <c r="D11" s="2" t="s">
        <v>8</v>
      </c>
      <c r="E11" s="3" t="s">
        <v>9</v>
      </c>
      <c r="F11" s="7">
        <v>3.25</v>
      </c>
      <c r="G11" s="7">
        <v>3.27</v>
      </c>
      <c r="H11" s="7">
        <v>3.17</v>
      </c>
      <c r="I11" s="7">
        <v>3.19</v>
      </c>
      <c r="J11" s="7">
        <v>3.27</v>
      </c>
      <c r="L11">
        <f t="shared" si="1"/>
        <v>3.2500000000000001E-2</v>
      </c>
      <c r="M11">
        <f t="shared" si="2"/>
        <v>3.27E-2</v>
      </c>
      <c r="N11">
        <f t="shared" si="3"/>
        <v>3.1699999999999999E-2</v>
      </c>
      <c r="O11">
        <f t="shared" si="4"/>
        <v>3.1899999999999998E-2</v>
      </c>
      <c r="P11">
        <f t="shared" si="5"/>
        <v>3.27E-2</v>
      </c>
    </row>
    <row r="12" spans="1:16" ht="63">
      <c r="A12" s="1" t="s">
        <v>26</v>
      </c>
      <c r="B12" s="1" t="s">
        <v>27</v>
      </c>
      <c r="C12" s="2" t="s">
        <v>7</v>
      </c>
      <c r="D12" s="2" t="s">
        <v>8</v>
      </c>
      <c r="E12" s="3" t="s">
        <v>9</v>
      </c>
      <c r="F12" s="8">
        <v>0.19800000000000001</v>
      </c>
      <c r="G12" s="8">
        <v>0.27</v>
      </c>
      <c r="H12" s="8">
        <v>0.311</v>
      </c>
      <c r="I12" s="8">
        <v>5.7000000000000002E-2</v>
      </c>
      <c r="J12" s="8">
        <v>0.35599999999999998</v>
      </c>
      <c r="L12">
        <f t="shared" si="1"/>
        <v>1.98E-3</v>
      </c>
      <c r="M12">
        <f t="shared" si="2"/>
        <v>2.7000000000000001E-3</v>
      </c>
      <c r="N12">
        <f t="shared" si="3"/>
        <v>3.1099999999999999E-3</v>
      </c>
      <c r="O12">
        <f t="shared" si="4"/>
        <v>5.6999999999999998E-4</v>
      </c>
      <c r="P12">
        <f t="shared" si="5"/>
        <v>3.5599999999999998E-3</v>
      </c>
    </row>
    <row r="13" spans="1:16" ht="47.25">
      <c r="A13" s="1" t="s">
        <v>28</v>
      </c>
      <c r="B13" s="1" t="s">
        <v>29</v>
      </c>
      <c r="C13" s="2" t="s">
        <v>7</v>
      </c>
      <c r="D13" s="2" t="s">
        <v>8</v>
      </c>
      <c r="E13" s="3" t="s">
        <v>9</v>
      </c>
      <c r="F13" s="8">
        <v>0.86699999999999999</v>
      </c>
      <c r="G13" s="7">
        <v>1.05</v>
      </c>
      <c r="H13" s="7">
        <v>1.1299999999999999</v>
      </c>
      <c r="I13" s="7">
        <v>1.22</v>
      </c>
      <c r="J13" s="7">
        <v>1.17</v>
      </c>
      <c r="L13">
        <f t="shared" si="1"/>
        <v>8.6700000000000006E-3</v>
      </c>
      <c r="M13">
        <f t="shared" si="2"/>
        <v>1.0500000000000001E-2</v>
      </c>
      <c r="N13">
        <f t="shared" si="3"/>
        <v>1.1299999999999999E-2</v>
      </c>
      <c r="O13">
        <f t="shared" si="4"/>
        <v>1.2199999999999999E-2</v>
      </c>
      <c r="P13">
        <f t="shared" si="5"/>
        <v>1.1699999999999999E-2</v>
      </c>
    </row>
    <row r="14" spans="1:16" ht="47.25">
      <c r="A14" s="1" t="s">
        <v>30</v>
      </c>
      <c r="B14" s="1" t="s">
        <v>31</v>
      </c>
      <c r="C14" s="2" t="s">
        <v>7</v>
      </c>
      <c r="D14" s="2" t="s">
        <v>8</v>
      </c>
      <c r="E14" s="3" t="s">
        <v>9</v>
      </c>
      <c r="F14" s="7">
        <v>1.54</v>
      </c>
      <c r="G14" s="7">
        <v>1.73</v>
      </c>
      <c r="H14" s="7">
        <v>1.77</v>
      </c>
      <c r="I14" s="7">
        <v>1.91</v>
      </c>
      <c r="J14" s="7">
        <v>2.17</v>
      </c>
      <c r="L14">
        <f t="shared" si="1"/>
        <v>1.54E-2</v>
      </c>
      <c r="M14">
        <f t="shared" si="2"/>
        <v>1.7299999999999999E-2</v>
      </c>
      <c r="N14">
        <f t="shared" si="3"/>
        <v>1.77E-2</v>
      </c>
      <c r="O14">
        <f t="shared" si="4"/>
        <v>1.9099999999999999E-2</v>
      </c>
      <c r="P14">
        <f t="shared" si="5"/>
        <v>2.1700000000000001E-2</v>
      </c>
    </row>
    <row r="15" spans="1:16" ht="47.25">
      <c r="A15" s="1" t="s">
        <v>32</v>
      </c>
      <c r="B15" s="1" t="s">
        <v>33</v>
      </c>
      <c r="C15" s="2" t="s">
        <v>7</v>
      </c>
      <c r="D15" s="2" t="s">
        <v>8</v>
      </c>
      <c r="E15" s="3" t="s">
        <v>9</v>
      </c>
      <c r="F15" s="8">
        <v>0.59699999999999998</v>
      </c>
      <c r="G15" s="8">
        <v>0.64400000000000002</v>
      </c>
      <c r="H15" s="8">
        <v>0.67700000000000005</v>
      </c>
      <c r="I15" s="8">
        <v>0.52200000000000002</v>
      </c>
      <c r="J15" s="8">
        <v>0.41599999999999998</v>
      </c>
      <c r="L15">
        <f t="shared" si="1"/>
        <v>5.9699999999999996E-3</v>
      </c>
      <c r="M15">
        <f t="shared" si="2"/>
        <v>6.4400000000000004E-3</v>
      </c>
      <c r="N15">
        <f t="shared" si="3"/>
        <v>6.7700000000000008E-3</v>
      </c>
      <c r="O15">
        <f t="shared" si="4"/>
        <v>5.2199999999999998E-3</v>
      </c>
      <c r="P15">
        <f t="shared" si="5"/>
        <v>4.1599999999999996E-3</v>
      </c>
    </row>
    <row r="16" spans="1:16" ht="47.25">
      <c r="A16" s="1" t="s">
        <v>34</v>
      </c>
      <c r="B16" s="1" t="s">
        <v>35</v>
      </c>
      <c r="C16" s="2" t="s">
        <v>7</v>
      </c>
      <c r="D16" s="2" t="s">
        <v>8</v>
      </c>
      <c r="E16" s="3" t="s">
        <v>9</v>
      </c>
      <c r="F16" s="8">
        <v>0.34300000000000003</v>
      </c>
      <c r="G16" s="8">
        <v>0.311</v>
      </c>
      <c r="H16" s="8">
        <v>0.34100000000000003</v>
      </c>
      <c r="I16" s="8">
        <v>0.504</v>
      </c>
      <c r="J16" s="8">
        <v>0.45900000000000002</v>
      </c>
      <c r="L16">
        <f t="shared" si="1"/>
        <v>3.4300000000000003E-3</v>
      </c>
      <c r="M16">
        <f t="shared" si="2"/>
        <v>3.1099999999999999E-3</v>
      </c>
      <c r="N16">
        <f t="shared" si="3"/>
        <v>3.4100000000000003E-3</v>
      </c>
      <c r="O16">
        <f t="shared" si="4"/>
        <v>5.0400000000000002E-3</v>
      </c>
      <c r="P16">
        <f t="shared" si="5"/>
        <v>4.5900000000000003E-3</v>
      </c>
    </row>
    <row r="17" spans="1:16" ht="31.5">
      <c r="A17" s="1" t="s">
        <v>36</v>
      </c>
      <c r="B17" s="1" t="s">
        <v>37</v>
      </c>
      <c r="C17" s="2" t="s">
        <v>7</v>
      </c>
      <c r="D17" s="2" t="s">
        <v>8</v>
      </c>
      <c r="E17" s="3" t="s">
        <v>9</v>
      </c>
      <c r="F17" s="9" t="s">
        <v>37</v>
      </c>
      <c r="G17" s="9" t="s">
        <v>37</v>
      </c>
      <c r="H17" s="9" t="s">
        <v>37</v>
      </c>
      <c r="I17" s="9" t="s">
        <v>37</v>
      </c>
      <c r="J17" s="9" t="s">
        <v>37</v>
      </c>
      <c r="L17" t="e">
        <f t="shared" si="1"/>
        <v>#VALUE!</v>
      </c>
      <c r="M17" t="e">
        <f t="shared" si="2"/>
        <v>#VALUE!</v>
      </c>
      <c r="N17" t="e">
        <f t="shared" si="3"/>
        <v>#VALUE!</v>
      </c>
      <c r="O17" t="e">
        <f t="shared" si="4"/>
        <v>#VALUE!</v>
      </c>
      <c r="P17" t="e">
        <f t="shared" si="5"/>
        <v>#VALUE!</v>
      </c>
    </row>
    <row r="18" spans="1:16" ht="47.25">
      <c r="A18" s="1" t="s">
        <v>38</v>
      </c>
      <c r="B18" s="1" t="s">
        <v>39</v>
      </c>
      <c r="C18" s="2" t="s">
        <v>7</v>
      </c>
      <c r="D18" s="2" t="s">
        <v>8</v>
      </c>
      <c r="E18" s="3" t="s">
        <v>9</v>
      </c>
      <c r="F18" s="8">
        <v>0.82099999999999995</v>
      </c>
      <c r="G18" s="8">
        <v>0.622</v>
      </c>
      <c r="H18" s="8">
        <v>0.52500000000000002</v>
      </c>
      <c r="I18" s="8">
        <v>0.29399999999999998</v>
      </c>
      <c r="J18" s="8">
        <v>0.66900000000000004</v>
      </c>
      <c r="L18">
        <f t="shared" si="1"/>
        <v>8.2100000000000003E-3</v>
      </c>
      <c r="M18">
        <f t="shared" si="2"/>
        <v>6.2199999999999998E-3</v>
      </c>
      <c r="N18">
        <f t="shared" si="3"/>
        <v>5.2500000000000003E-3</v>
      </c>
      <c r="O18">
        <f t="shared" si="4"/>
        <v>2.9399999999999999E-3</v>
      </c>
      <c r="P18">
        <f t="shared" si="5"/>
        <v>6.6900000000000006E-3</v>
      </c>
    </row>
    <row r="19" spans="1:16" ht="47.25">
      <c r="A19" s="1" t="s">
        <v>40</v>
      </c>
      <c r="B19" s="1" t="s">
        <v>41</v>
      </c>
      <c r="C19" s="2" t="s">
        <v>7</v>
      </c>
      <c r="D19" s="2" t="s">
        <v>8</v>
      </c>
      <c r="E19" s="3" t="s">
        <v>9</v>
      </c>
      <c r="F19" s="7">
        <v>1.5</v>
      </c>
      <c r="G19" s="7">
        <v>1.54</v>
      </c>
      <c r="H19" s="7">
        <v>1.67</v>
      </c>
      <c r="I19" s="7">
        <v>1.72</v>
      </c>
      <c r="J19" s="7">
        <v>1.98</v>
      </c>
      <c r="L19">
        <f t="shared" si="1"/>
        <v>1.4999999999999999E-2</v>
      </c>
      <c r="M19">
        <f t="shared" si="2"/>
        <v>1.54E-2</v>
      </c>
      <c r="N19">
        <f t="shared" si="3"/>
        <v>1.67E-2</v>
      </c>
      <c r="O19">
        <f t="shared" si="4"/>
        <v>1.72E-2</v>
      </c>
      <c r="P19">
        <f t="shared" si="5"/>
        <v>1.9799999999999998E-2</v>
      </c>
    </row>
    <row r="20" spans="1:16" ht="47.25">
      <c r="A20" s="1" t="s">
        <v>42</v>
      </c>
      <c r="B20" s="1" t="s">
        <v>43</v>
      </c>
      <c r="C20" s="2" t="s">
        <v>7</v>
      </c>
      <c r="D20" s="2" t="s">
        <v>8</v>
      </c>
      <c r="E20" s="3" t="s">
        <v>9</v>
      </c>
      <c r="F20" s="7">
        <v>1.26</v>
      </c>
      <c r="G20" s="7">
        <v>1.28</v>
      </c>
      <c r="H20" s="7">
        <v>1.24</v>
      </c>
      <c r="I20" s="7">
        <v>1.19</v>
      </c>
      <c r="J20" s="7">
        <v>1.21</v>
      </c>
      <c r="L20">
        <f t="shared" si="1"/>
        <v>1.26E-2</v>
      </c>
      <c r="M20">
        <f t="shared" si="2"/>
        <v>1.2800000000000001E-2</v>
      </c>
      <c r="N20">
        <f t="shared" si="3"/>
        <v>1.24E-2</v>
      </c>
      <c r="O20">
        <f t="shared" si="4"/>
        <v>1.1899999999999999E-2</v>
      </c>
      <c r="P20">
        <f t="shared" si="5"/>
        <v>1.21E-2</v>
      </c>
    </row>
    <row r="21" spans="1:16" ht="47.25">
      <c r="A21" s="1" t="s">
        <v>44</v>
      </c>
      <c r="B21" s="1" t="s">
        <v>45</v>
      </c>
      <c r="C21" s="2" t="s">
        <v>7</v>
      </c>
      <c r="D21" s="2" t="s">
        <v>8</v>
      </c>
      <c r="E21" s="3" t="s">
        <v>9</v>
      </c>
      <c r="F21" s="7">
        <v>1.52</v>
      </c>
      <c r="G21" s="7">
        <v>1.43</v>
      </c>
      <c r="H21" s="7">
        <v>1.24</v>
      </c>
      <c r="I21" s="7">
        <v>1.42</v>
      </c>
      <c r="J21" s="8">
        <v>0.996</v>
      </c>
      <c r="L21">
        <f t="shared" si="1"/>
        <v>1.52E-2</v>
      </c>
      <c r="M21">
        <f t="shared" si="2"/>
        <v>1.43E-2</v>
      </c>
      <c r="N21">
        <f t="shared" si="3"/>
        <v>1.24E-2</v>
      </c>
      <c r="O21">
        <f t="shared" si="4"/>
        <v>1.4199999999999999E-2</v>
      </c>
      <c r="P21">
        <f t="shared" si="5"/>
        <v>9.9600000000000001E-3</v>
      </c>
    </row>
    <row r="22" spans="1:16" ht="47.25">
      <c r="A22" s="1" t="s">
        <v>46</v>
      </c>
      <c r="B22" s="1" t="s">
        <v>47</v>
      </c>
      <c r="C22" s="2" t="s">
        <v>7</v>
      </c>
      <c r="D22" s="2" t="s">
        <v>8</v>
      </c>
      <c r="E22" s="3" t="s">
        <v>9</v>
      </c>
      <c r="F22" s="7">
        <v>1.21</v>
      </c>
      <c r="G22" s="7">
        <v>1.21</v>
      </c>
      <c r="H22" s="7">
        <v>1.25</v>
      </c>
      <c r="I22" s="7">
        <v>1.27</v>
      </c>
      <c r="J22" s="7">
        <v>1.1000000000000001</v>
      </c>
      <c r="L22">
        <f t="shared" si="1"/>
        <v>1.21E-2</v>
      </c>
      <c r="M22">
        <f t="shared" si="2"/>
        <v>1.21E-2</v>
      </c>
      <c r="N22">
        <f t="shared" si="3"/>
        <v>1.2500000000000001E-2</v>
      </c>
      <c r="O22">
        <f t="shared" si="4"/>
        <v>1.2699999999999999E-2</v>
      </c>
      <c r="P22">
        <f t="shared" si="5"/>
        <v>1.1000000000000001E-2</v>
      </c>
    </row>
    <row r="23" spans="1:16" ht="31.5">
      <c r="A23" s="1" t="s">
        <v>48</v>
      </c>
      <c r="B23" s="1" t="s">
        <v>49</v>
      </c>
      <c r="C23" s="2" t="s">
        <v>7</v>
      </c>
      <c r="D23" s="2" t="s">
        <v>8</v>
      </c>
      <c r="E23" s="3" t="s">
        <v>9</v>
      </c>
      <c r="F23" s="7">
        <v>1.67</v>
      </c>
      <c r="G23" s="7">
        <v>1.73</v>
      </c>
      <c r="H23" s="7">
        <v>1.73</v>
      </c>
      <c r="I23" s="7">
        <v>1.47</v>
      </c>
      <c r="J23" s="7">
        <v>1.7</v>
      </c>
      <c r="L23">
        <f t="shared" si="1"/>
        <v>1.67E-2</v>
      </c>
      <c r="M23">
        <f t="shared" si="2"/>
        <v>1.7299999999999999E-2</v>
      </c>
      <c r="N23">
        <f t="shared" si="3"/>
        <v>1.7299999999999999E-2</v>
      </c>
      <c r="O23">
        <f t="shared" si="4"/>
        <v>1.47E-2</v>
      </c>
      <c r="P23">
        <f t="shared" si="5"/>
        <v>1.7000000000000001E-2</v>
      </c>
    </row>
    <row r="24" spans="1:16" ht="47.25">
      <c r="A24" s="1" t="s">
        <v>50</v>
      </c>
      <c r="B24" s="1" t="s">
        <v>51</v>
      </c>
      <c r="C24" s="2" t="s">
        <v>7</v>
      </c>
      <c r="D24" s="2" t="s">
        <v>8</v>
      </c>
      <c r="E24" s="3" t="s">
        <v>9</v>
      </c>
      <c r="F24" s="7">
        <v>1.79</v>
      </c>
      <c r="G24" s="7">
        <v>1.81</v>
      </c>
      <c r="H24" s="7">
        <v>1.88</v>
      </c>
      <c r="I24" s="7">
        <v>2.64</v>
      </c>
      <c r="J24" s="7">
        <v>2.36</v>
      </c>
      <c r="L24">
        <f t="shared" si="1"/>
        <v>1.7899999999999999E-2</v>
      </c>
      <c r="M24">
        <f t="shared" si="2"/>
        <v>1.8100000000000002E-2</v>
      </c>
      <c r="N24">
        <f t="shared" si="3"/>
        <v>1.8799999999999997E-2</v>
      </c>
      <c r="O24">
        <f t="shared" si="4"/>
        <v>2.64E-2</v>
      </c>
      <c r="P24">
        <f t="shared" si="5"/>
        <v>2.3599999999999999E-2</v>
      </c>
    </row>
    <row r="25" spans="1:16" ht="47.25">
      <c r="A25" s="1" t="s">
        <v>52</v>
      </c>
      <c r="B25" s="1" t="s">
        <v>53</v>
      </c>
      <c r="C25" s="2" t="s">
        <v>7</v>
      </c>
      <c r="D25" s="2" t="s">
        <v>8</v>
      </c>
      <c r="E25" s="3" t="s">
        <v>9</v>
      </c>
      <c r="F25" s="8">
        <v>0.57099999999999995</v>
      </c>
      <c r="G25" s="8">
        <v>0.51900000000000002</v>
      </c>
      <c r="H25" s="8">
        <v>0.5</v>
      </c>
      <c r="I25" s="8">
        <v>0.42</v>
      </c>
      <c r="J25" s="8">
        <v>0.25900000000000001</v>
      </c>
      <c r="L25">
        <f t="shared" si="1"/>
        <v>5.7099999999999998E-3</v>
      </c>
      <c r="M25">
        <f t="shared" si="2"/>
        <v>5.1900000000000002E-3</v>
      </c>
      <c r="N25">
        <f t="shared" si="3"/>
        <v>5.0000000000000001E-3</v>
      </c>
      <c r="O25">
        <f t="shared" si="4"/>
        <v>4.1999999999999997E-3</v>
      </c>
      <c r="P25">
        <f t="shared" si="5"/>
        <v>2.5900000000000003E-3</v>
      </c>
    </row>
    <row r="26" spans="1:16" ht="47.25">
      <c r="A26" s="1" t="s">
        <v>54</v>
      </c>
      <c r="B26" s="1" t="s">
        <v>55</v>
      </c>
      <c r="C26" s="2" t="s">
        <v>7</v>
      </c>
      <c r="D26" s="2" t="s">
        <v>8</v>
      </c>
      <c r="E26" s="3" t="s">
        <v>9</v>
      </c>
      <c r="F26" s="8">
        <v>7.3999999999999996E-2</v>
      </c>
      <c r="G26" s="8">
        <v>-0.36499999999999999</v>
      </c>
      <c r="H26" s="8">
        <v>-0.39200000000000002</v>
      </c>
      <c r="I26" s="8">
        <v>-0.58299999999999996</v>
      </c>
      <c r="J26" s="7">
        <v>-5.77</v>
      </c>
      <c r="L26">
        <f t="shared" si="1"/>
        <v>7.3999999999999999E-4</v>
      </c>
      <c r="M26">
        <f t="shared" si="2"/>
        <v>-3.65E-3</v>
      </c>
      <c r="N26">
        <f t="shared" si="3"/>
        <v>-3.9199999999999999E-3</v>
      </c>
      <c r="O26">
        <f t="shared" si="4"/>
        <v>-5.8299999999999992E-3</v>
      </c>
      <c r="P26">
        <f t="shared" si="5"/>
        <v>-5.7699999999999994E-2</v>
      </c>
    </row>
    <row r="27" spans="1:16" ht="47.25">
      <c r="A27" s="1" t="s">
        <v>56</v>
      </c>
      <c r="B27" s="1" t="s">
        <v>57</v>
      </c>
      <c r="C27" s="2" t="s">
        <v>7</v>
      </c>
      <c r="D27" s="2" t="s">
        <v>8</v>
      </c>
      <c r="E27" s="3" t="s">
        <v>9</v>
      </c>
      <c r="F27" s="8">
        <v>0.38600000000000001</v>
      </c>
      <c r="G27" s="8">
        <v>0.371</v>
      </c>
      <c r="H27" s="8">
        <v>0.33700000000000002</v>
      </c>
      <c r="I27" s="8">
        <v>0.36199999999999999</v>
      </c>
      <c r="J27" s="8">
        <v>0.35</v>
      </c>
      <c r="L27">
        <f t="shared" si="1"/>
        <v>3.8600000000000001E-3</v>
      </c>
      <c r="M27">
        <f t="shared" si="2"/>
        <v>3.7099999999999998E-3</v>
      </c>
      <c r="N27">
        <f t="shared" si="3"/>
        <v>3.3700000000000002E-3</v>
      </c>
      <c r="O27">
        <f t="shared" si="4"/>
        <v>3.62E-3</v>
      </c>
      <c r="P27">
        <f t="shared" si="5"/>
        <v>3.4999999999999996E-3</v>
      </c>
    </row>
    <row r="28" spans="1:16" ht="63">
      <c r="A28" s="1" t="s">
        <v>58</v>
      </c>
      <c r="B28" s="1" t="s">
        <v>59</v>
      </c>
      <c r="C28" s="2" t="s">
        <v>7</v>
      </c>
      <c r="D28" s="2" t="s">
        <v>8</v>
      </c>
      <c r="E28" s="3" t="s">
        <v>9</v>
      </c>
      <c r="F28" s="7">
        <v>2.0499999999999998</v>
      </c>
      <c r="G28" s="7">
        <v>2.0699999999999998</v>
      </c>
      <c r="H28" s="7">
        <v>2.2999999999999998</v>
      </c>
      <c r="I28" s="7">
        <v>2.2400000000000002</v>
      </c>
      <c r="J28" s="7">
        <v>2.1</v>
      </c>
      <c r="L28">
        <f t="shared" si="1"/>
        <v>2.0499999999999997E-2</v>
      </c>
      <c r="M28">
        <f t="shared" si="2"/>
        <v>2.07E-2</v>
      </c>
      <c r="N28">
        <f t="shared" si="3"/>
        <v>2.3E-2</v>
      </c>
      <c r="O28">
        <f t="shared" si="4"/>
        <v>2.2400000000000003E-2</v>
      </c>
      <c r="P28">
        <f t="shared" si="5"/>
        <v>2.1000000000000001E-2</v>
      </c>
    </row>
    <row r="29" spans="1:16" ht="47.25">
      <c r="A29" s="1" t="s">
        <v>60</v>
      </c>
      <c r="B29" s="1" t="s">
        <v>61</v>
      </c>
      <c r="C29" s="2" t="s">
        <v>7</v>
      </c>
      <c r="D29" s="2" t="s">
        <v>8</v>
      </c>
      <c r="E29" s="3" t="s">
        <v>9</v>
      </c>
      <c r="F29" s="8">
        <v>9.9000000000000005E-2</v>
      </c>
      <c r="G29" s="8">
        <v>2.8000000000000001E-2</v>
      </c>
      <c r="H29" s="8">
        <v>-0.501</v>
      </c>
      <c r="I29" s="8">
        <v>-0.99399999999999999</v>
      </c>
      <c r="J29" s="8">
        <v>-0.78100000000000003</v>
      </c>
      <c r="L29">
        <f t="shared" si="1"/>
        <v>9.8999999999999999E-4</v>
      </c>
      <c r="M29">
        <f t="shared" si="2"/>
        <v>2.8000000000000003E-4</v>
      </c>
      <c r="N29">
        <f t="shared" si="3"/>
        <v>-5.0099999999999997E-3</v>
      </c>
      <c r="O29">
        <f t="shared" si="4"/>
        <v>-9.9399999999999992E-3</v>
      </c>
      <c r="P29">
        <f t="shared" si="5"/>
        <v>-7.8100000000000001E-3</v>
      </c>
    </row>
    <row r="30" spans="1:16" ht="47.25">
      <c r="A30" s="1" t="s">
        <v>62</v>
      </c>
      <c r="B30" s="1" t="s">
        <v>63</v>
      </c>
      <c r="C30" s="2" t="s">
        <v>7</v>
      </c>
      <c r="D30" s="2" t="s">
        <v>8</v>
      </c>
      <c r="E30" s="3" t="s">
        <v>9</v>
      </c>
      <c r="F30" s="7">
        <v>1.38</v>
      </c>
      <c r="G30" s="7">
        <v>1.44</v>
      </c>
      <c r="H30" s="7">
        <v>1.47</v>
      </c>
      <c r="I30" s="7">
        <v>1.5</v>
      </c>
      <c r="J30" s="7">
        <v>1.49</v>
      </c>
      <c r="L30">
        <f t="shared" si="1"/>
        <v>1.38E-2</v>
      </c>
      <c r="M30">
        <f t="shared" si="2"/>
        <v>1.44E-2</v>
      </c>
      <c r="N30">
        <f t="shared" si="3"/>
        <v>1.47E-2</v>
      </c>
      <c r="O30">
        <f t="shared" si="4"/>
        <v>1.4999999999999999E-2</v>
      </c>
      <c r="P30">
        <f t="shared" si="5"/>
        <v>1.49E-2</v>
      </c>
    </row>
    <row r="31" spans="1:16" ht="47.25">
      <c r="A31" s="1" t="s">
        <v>64</v>
      </c>
      <c r="B31" s="1" t="s">
        <v>65</v>
      </c>
      <c r="C31" s="2" t="s">
        <v>7</v>
      </c>
      <c r="D31" s="2" t="s">
        <v>8</v>
      </c>
      <c r="E31" s="3" t="s">
        <v>9</v>
      </c>
      <c r="F31" s="7">
        <v>-9.7200000000000006</v>
      </c>
      <c r="G31" s="7">
        <v>-1.71</v>
      </c>
      <c r="H31" s="8">
        <v>0.128</v>
      </c>
      <c r="I31" s="7">
        <v>-1.21</v>
      </c>
      <c r="J31" s="7">
        <v>-2.89</v>
      </c>
      <c r="L31">
        <f t="shared" si="1"/>
        <v>-9.7200000000000009E-2</v>
      </c>
      <c r="M31">
        <f t="shared" si="2"/>
        <v>-1.7100000000000001E-2</v>
      </c>
      <c r="N31">
        <f t="shared" si="3"/>
        <v>1.2800000000000001E-3</v>
      </c>
      <c r="O31">
        <f t="shared" si="4"/>
        <v>-1.21E-2</v>
      </c>
      <c r="P31">
        <f t="shared" si="5"/>
        <v>-2.8900000000000002E-2</v>
      </c>
    </row>
    <row r="32" spans="1:16" ht="47.25">
      <c r="A32" s="1" t="s">
        <v>66</v>
      </c>
      <c r="B32" s="1" t="s">
        <v>67</v>
      </c>
      <c r="C32" s="2" t="s">
        <v>7</v>
      </c>
      <c r="D32" s="2" t="s">
        <v>8</v>
      </c>
      <c r="E32" s="3" t="s">
        <v>9</v>
      </c>
      <c r="F32" s="8">
        <v>0.37</v>
      </c>
      <c r="G32" s="8">
        <v>0.30099999999999999</v>
      </c>
      <c r="H32" s="8">
        <v>0.19700000000000001</v>
      </c>
      <c r="I32" s="10">
        <v>-11.1</v>
      </c>
      <c r="J32" s="10">
        <v>-11.1</v>
      </c>
      <c r="L32">
        <f t="shared" si="1"/>
        <v>3.7000000000000002E-3</v>
      </c>
      <c r="M32">
        <f t="shared" si="2"/>
        <v>3.0100000000000001E-3</v>
      </c>
      <c r="N32">
        <f t="shared" si="3"/>
        <v>1.97E-3</v>
      </c>
      <c r="O32">
        <f t="shared" si="4"/>
        <v>-0.111</v>
      </c>
      <c r="P32">
        <f t="shared" si="5"/>
        <v>-0.111</v>
      </c>
    </row>
    <row r="33" spans="1:16" ht="78.75">
      <c r="A33" s="1" t="s">
        <v>68</v>
      </c>
      <c r="B33" s="1" t="s">
        <v>69</v>
      </c>
      <c r="C33" s="2" t="s">
        <v>7</v>
      </c>
      <c r="D33" s="2" t="s">
        <v>8</v>
      </c>
      <c r="E33" s="3" t="s">
        <v>9</v>
      </c>
      <c r="F33" s="7">
        <v>1.21</v>
      </c>
      <c r="G33" s="7">
        <v>1.1499999999999999</v>
      </c>
      <c r="H33" s="7">
        <v>1.0900000000000001</v>
      </c>
      <c r="I33" s="8">
        <v>0.98299999999999998</v>
      </c>
      <c r="J33" s="7">
        <v>1.1200000000000001</v>
      </c>
      <c r="L33">
        <f t="shared" si="1"/>
        <v>1.21E-2</v>
      </c>
      <c r="M33">
        <f t="shared" si="2"/>
        <v>1.15E-2</v>
      </c>
      <c r="N33">
        <f t="shared" si="3"/>
        <v>1.09E-2</v>
      </c>
      <c r="O33">
        <f t="shared" si="4"/>
        <v>9.8300000000000002E-3</v>
      </c>
      <c r="P33">
        <f t="shared" si="5"/>
        <v>1.1200000000000002E-2</v>
      </c>
    </row>
    <row r="34" spans="1:16" ht="63">
      <c r="A34" s="1" t="s">
        <v>70</v>
      </c>
      <c r="B34" s="1" t="s">
        <v>71</v>
      </c>
      <c r="C34" s="2" t="s">
        <v>7</v>
      </c>
      <c r="D34" s="2" t="s">
        <v>8</v>
      </c>
      <c r="E34" s="3" t="s">
        <v>9</v>
      </c>
      <c r="F34" s="7">
        <v>2.4</v>
      </c>
      <c r="G34" s="7">
        <v>2.12</v>
      </c>
      <c r="H34" s="7">
        <v>2.39</v>
      </c>
      <c r="I34" s="7">
        <v>2.3199999999999998</v>
      </c>
      <c r="J34" s="7">
        <v>2.4500000000000002</v>
      </c>
      <c r="L34">
        <f t="shared" si="1"/>
        <v>2.4E-2</v>
      </c>
      <c r="M34">
        <f t="shared" si="2"/>
        <v>2.12E-2</v>
      </c>
      <c r="N34">
        <f t="shared" si="3"/>
        <v>2.3900000000000001E-2</v>
      </c>
      <c r="O34">
        <f t="shared" si="4"/>
        <v>2.3199999999999998E-2</v>
      </c>
      <c r="P34">
        <f t="shared" si="5"/>
        <v>2.4500000000000001E-2</v>
      </c>
    </row>
    <row r="35" spans="1:16" ht="31.5">
      <c r="A35" s="1" t="s">
        <v>72</v>
      </c>
      <c r="B35" s="1" t="s">
        <v>73</v>
      </c>
      <c r="C35" s="2" t="s">
        <v>7</v>
      </c>
      <c r="D35" s="2" t="s">
        <v>8</v>
      </c>
      <c r="E35" s="3" t="s">
        <v>9</v>
      </c>
      <c r="F35" s="7">
        <v>-3.72</v>
      </c>
      <c r="G35" s="7">
        <v>-3.33</v>
      </c>
      <c r="H35" s="7">
        <v>-3.08</v>
      </c>
      <c r="I35" s="7">
        <v>-2.82</v>
      </c>
      <c r="J35" s="8">
        <v>0.47699999999999998</v>
      </c>
      <c r="L35">
        <f t="shared" si="1"/>
        <v>-3.7200000000000004E-2</v>
      </c>
      <c r="M35">
        <f t="shared" si="2"/>
        <v>-3.3300000000000003E-2</v>
      </c>
      <c r="N35">
        <f t="shared" si="3"/>
        <v>-3.0800000000000001E-2</v>
      </c>
      <c r="O35">
        <f t="shared" si="4"/>
        <v>-2.8199999999999999E-2</v>
      </c>
      <c r="P35">
        <f t="shared" si="5"/>
        <v>4.7699999999999999E-3</v>
      </c>
    </row>
    <row r="36" spans="1:16" ht="47.25">
      <c r="A36" s="1" t="s">
        <v>74</v>
      </c>
      <c r="B36" s="1" t="s">
        <v>75</v>
      </c>
      <c r="C36" s="2" t="s">
        <v>7</v>
      </c>
      <c r="D36" s="2" t="s">
        <v>8</v>
      </c>
      <c r="E36" s="3" t="s">
        <v>9</v>
      </c>
      <c r="F36" s="7">
        <v>-2.6</v>
      </c>
      <c r="G36" s="7">
        <v>-2.42</v>
      </c>
      <c r="H36" s="7">
        <v>-3.38</v>
      </c>
      <c r="I36" s="7">
        <v>-3.37</v>
      </c>
      <c r="J36" s="7">
        <v>-3.22</v>
      </c>
      <c r="L36">
        <f t="shared" si="1"/>
        <v>-2.6000000000000002E-2</v>
      </c>
      <c r="M36">
        <f t="shared" si="2"/>
        <v>-2.4199999999999999E-2</v>
      </c>
      <c r="N36">
        <f t="shared" si="3"/>
        <v>-3.3799999999999997E-2</v>
      </c>
      <c r="O36">
        <f t="shared" si="4"/>
        <v>-3.3700000000000001E-2</v>
      </c>
      <c r="P36">
        <f t="shared" si="5"/>
        <v>-3.2199999999999999E-2</v>
      </c>
    </row>
    <row r="37" spans="1:16" ht="63">
      <c r="A37" s="1" t="s">
        <v>76</v>
      </c>
      <c r="B37" s="1" t="s">
        <v>77</v>
      </c>
      <c r="C37" s="2" t="s">
        <v>7</v>
      </c>
      <c r="D37" s="2" t="s">
        <v>8</v>
      </c>
      <c r="E37" s="3" t="s">
        <v>9</v>
      </c>
      <c r="F37" s="7">
        <v>2.79</v>
      </c>
      <c r="G37" s="7">
        <v>2.86</v>
      </c>
      <c r="H37" s="7">
        <v>2.84</v>
      </c>
      <c r="I37" s="7">
        <v>2.82</v>
      </c>
      <c r="J37" s="7">
        <v>2.73</v>
      </c>
      <c r="L37">
        <f t="shared" si="1"/>
        <v>2.7900000000000001E-2</v>
      </c>
      <c r="M37">
        <f t="shared" si="2"/>
        <v>2.86E-2</v>
      </c>
      <c r="N37">
        <f t="shared" si="3"/>
        <v>2.8399999999999998E-2</v>
      </c>
      <c r="O37">
        <f t="shared" si="4"/>
        <v>2.8199999999999999E-2</v>
      </c>
      <c r="P37">
        <f t="shared" si="5"/>
        <v>2.7300000000000001E-2</v>
      </c>
    </row>
    <row r="38" spans="1:16" ht="63">
      <c r="A38" s="1" t="s">
        <v>78</v>
      </c>
      <c r="B38" s="1" t="s">
        <v>79</v>
      </c>
      <c r="C38" s="2" t="s">
        <v>7</v>
      </c>
      <c r="D38" s="2" t="s">
        <v>8</v>
      </c>
      <c r="E38" s="3" t="s">
        <v>9</v>
      </c>
      <c r="F38" s="7">
        <v>1.04</v>
      </c>
      <c r="G38" s="7">
        <v>1.0900000000000001</v>
      </c>
      <c r="H38" s="8">
        <v>0.97099999999999997</v>
      </c>
      <c r="I38" s="7">
        <v>1</v>
      </c>
      <c r="J38" s="7">
        <v>1.01</v>
      </c>
      <c r="L38">
        <f t="shared" si="1"/>
        <v>1.04E-2</v>
      </c>
      <c r="M38">
        <f t="shared" si="2"/>
        <v>1.09E-2</v>
      </c>
      <c r="N38">
        <f t="shared" si="3"/>
        <v>9.7099999999999999E-3</v>
      </c>
      <c r="O38">
        <f t="shared" si="4"/>
        <v>0.01</v>
      </c>
      <c r="P38">
        <f t="shared" si="5"/>
        <v>1.01E-2</v>
      </c>
    </row>
    <row r="39" spans="1:16" ht="31.5">
      <c r="A39" s="1" t="s">
        <v>80</v>
      </c>
      <c r="B39" s="1" t="s">
        <v>81</v>
      </c>
      <c r="C39" s="2" t="s">
        <v>7</v>
      </c>
      <c r="D39" s="2" t="s">
        <v>8</v>
      </c>
      <c r="E39" s="3" t="s">
        <v>9</v>
      </c>
      <c r="F39" s="7">
        <v>1.26</v>
      </c>
      <c r="G39" s="7">
        <v>1.17</v>
      </c>
      <c r="H39" s="8">
        <v>0.97799999999999998</v>
      </c>
      <c r="I39" s="8">
        <v>0.80900000000000005</v>
      </c>
      <c r="J39" s="7">
        <v>1.04</v>
      </c>
      <c r="L39">
        <f t="shared" si="1"/>
        <v>1.26E-2</v>
      </c>
      <c r="M39">
        <f t="shared" si="2"/>
        <v>1.1699999999999999E-2</v>
      </c>
      <c r="N39">
        <f t="shared" si="3"/>
        <v>9.7800000000000005E-3</v>
      </c>
      <c r="O39">
        <f t="shared" si="4"/>
        <v>8.09E-3</v>
      </c>
      <c r="P39">
        <f t="shared" si="5"/>
        <v>1.04E-2</v>
      </c>
    </row>
    <row r="40" spans="1:16" ht="47.25">
      <c r="A40" s="1" t="s">
        <v>82</v>
      </c>
      <c r="B40" s="1" t="s">
        <v>83</v>
      </c>
      <c r="C40" s="2" t="s">
        <v>7</v>
      </c>
      <c r="D40" s="2" t="s">
        <v>8</v>
      </c>
      <c r="E40" s="3" t="s">
        <v>9</v>
      </c>
      <c r="F40" s="7">
        <v>1.39</v>
      </c>
      <c r="G40" s="7">
        <v>1.38</v>
      </c>
      <c r="H40" s="7">
        <v>1.4</v>
      </c>
      <c r="I40" s="7">
        <v>1.27</v>
      </c>
      <c r="J40" s="7">
        <v>1.27</v>
      </c>
      <c r="L40">
        <f t="shared" si="1"/>
        <v>1.3899999999999999E-2</v>
      </c>
      <c r="M40">
        <f t="shared" si="2"/>
        <v>1.38E-2</v>
      </c>
      <c r="N40">
        <f t="shared" si="3"/>
        <v>1.3999999999999999E-2</v>
      </c>
      <c r="O40">
        <f t="shared" si="4"/>
        <v>1.2699999999999999E-2</v>
      </c>
      <c r="P40">
        <f t="shared" si="5"/>
        <v>1.2699999999999999E-2</v>
      </c>
    </row>
    <row r="41" spans="1:16" ht="63">
      <c r="A41" s="1" t="s">
        <v>84</v>
      </c>
      <c r="B41" s="1" t="s">
        <v>85</v>
      </c>
      <c r="C41" s="2" t="s">
        <v>7</v>
      </c>
      <c r="D41" s="2" t="s">
        <v>8</v>
      </c>
      <c r="E41" s="3" t="s">
        <v>9</v>
      </c>
      <c r="F41" s="7">
        <v>2.1800000000000002</v>
      </c>
      <c r="G41" s="7">
        <v>2.2000000000000002</v>
      </c>
      <c r="H41" s="7">
        <v>2.1</v>
      </c>
      <c r="I41" s="7">
        <v>2.11</v>
      </c>
      <c r="J41" s="7">
        <v>1.52</v>
      </c>
      <c r="L41">
        <f t="shared" si="1"/>
        <v>2.18E-2</v>
      </c>
      <c r="M41">
        <f t="shared" si="2"/>
        <v>2.2000000000000002E-2</v>
      </c>
      <c r="N41">
        <f t="shared" si="3"/>
        <v>2.1000000000000001E-2</v>
      </c>
      <c r="O41">
        <f t="shared" si="4"/>
        <v>2.1099999999999997E-2</v>
      </c>
      <c r="P41">
        <f t="shared" si="5"/>
        <v>1.52E-2</v>
      </c>
    </row>
    <row r="42" spans="1:16" ht="47.25">
      <c r="A42" s="1" t="s">
        <v>86</v>
      </c>
      <c r="B42" s="1" t="s">
        <v>87</v>
      </c>
      <c r="C42" s="2" t="s">
        <v>7</v>
      </c>
      <c r="D42" s="2" t="s">
        <v>8</v>
      </c>
      <c r="E42" s="3" t="s">
        <v>9</v>
      </c>
      <c r="F42" s="8">
        <v>0.40799999999999997</v>
      </c>
      <c r="G42" s="8">
        <v>0.56000000000000005</v>
      </c>
      <c r="H42" s="8">
        <v>0.86799999999999999</v>
      </c>
      <c r="I42" s="7">
        <v>1.03</v>
      </c>
      <c r="J42" s="8">
        <v>0.496</v>
      </c>
      <c r="L42">
        <f t="shared" si="1"/>
        <v>4.0799999999999994E-3</v>
      </c>
      <c r="M42">
        <f t="shared" si="2"/>
        <v>5.6000000000000008E-3</v>
      </c>
      <c r="N42">
        <f t="shared" si="3"/>
        <v>8.6800000000000002E-3</v>
      </c>
      <c r="O42">
        <f t="shared" si="4"/>
        <v>1.03E-2</v>
      </c>
      <c r="P42">
        <f t="shared" si="5"/>
        <v>4.96E-3</v>
      </c>
    </row>
    <row r="43" spans="1:16" ht="63">
      <c r="A43" s="1" t="s">
        <v>88</v>
      </c>
      <c r="B43" s="1" t="s">
        <v>89</v>
      </c>
      <c r="C43" s="2" t="s">
        <v>7</v>
      </c>
      <c r="D43" s="2" t="s">
        <v>8</v>
      </c>
      <c r="E43" s="3" t="s">
        <v>9</v>
      </c>
      <c r="F43" s="7">
        <v>1.45</v>
      </c>
      <c r="G43" s="7">
        <v>1.77</v>
      </c>
      <c r="H43" s="7">
        <v>1.76</v>
      </c>
      <c r="I43" s="7">
        <v>1.65</v>
      </c>
      <c r="J43" s="7">
        <v>1.77</v>
      </c>
      <c r="L43">
        <f t="shared" si="1"/>
        <v>1.4499999999999999E-2</v>
      </c>
      <c r="M43">
        <f t="shared" si="2"/>
        <v>1.77E-2</v>
      </c>
      <c r="N43">
        <f t="shared" si="3"/>
        <v>1.7600000000000001E-2</v>
      </c>
      <c r="O43">
        <f t="shared" si="4"/>
        <v>1.6500000000000001E-2</v>
      </c>
      <c r="P43">
        <f t="shared" si="5"/>
        <v>1.77E-2</v>
      </c>
    </row>
    <row r="44" spans="1:16" ht="47.25">
      <c r="A44" s="1" t="s">
        <v>90</v>
      </c>
      <c r="B44" s="1" t="s">
        <v>91</v>
      </c>
      <c r="C44" s="2" t="s">
        <v>7</v>
      </c>
      <c r="D44" s="2" t="s">
        <v>8</v>
      </c>
      <c r="E44" s="3" t="s">
        <v>9</v>
      </c>
      <c r="F44" s="7">
        <v>2.16</v>
      </c>
      <c r="G44" s="7">
        <v>1.92</v>
      </c>
      <c r="H44" s="7">
        <v>1.72</v>
      </c>
      <c r="I44" s="8">
        <v>0.316</v>
      </c>
      <c r="J44" s="8">
        <v>0.316</v>
      </c>
      <c r="L44">
        <f t="shared" si="1"/>
        <v>2.1600000000000001E-2</v>
      </c>
      <c r="M44">
        <f t="shared" si="2"/>
        <v>1.9199999999999998E-2</v>
      </c>
      <c r="N44">
        <f t="shared" si="3"/>
        <v>1.72E-2</v>
      </c>
      <c r="O44">
        <f t="shared" si="4"/>
        <v>3.16E-3</v>
      </c>
      <c r="P44">
        <f t="shared" si="5"/>
        <v>3.16E-3</v>
      </c>
    </row>
    <row r="45" spans="1:16" ht="63">
      <c r="A45" s="1" t="s">
        <v>92</v>
      </c>
      <c r="B45" s="1" t="s">
        <v>93</v>
      </c>
      <c r="C45" s="2" t="s">
        <v>7</v>
      </c>
      <c r="D45" s="2" t="s">
        <v>8</v>
      </c>
      <c r="E45" s="3" t="s">
        <v>9</v>
      </c>
      <c r="F45" s="7">
        <v>-7.22</v>
      </c>
      <c r="G45" s="7">
        <v>-5.99</v>
      </c>
      <c r="H45" s="7">
        <v>-4.0599999999999996</v>
      </c>
      <c r="I45" s="7">
        <v>-3.09</v>
      </c>
      <c r="J45" s="7">
        <v>-1.18</v>
      </c>
      <c r="L45">
        <f t="shared" si="1"/>
        <v>-7.22E-2</v>
      </c>
      <c r="M45">
        <f t="shared" si="2"/>
        <v>-5.9900000000000002E-2</v>
      </c>
      <c r="N45">
        <f t="shared" si="3"/>
        <v>-4.0599999999999997E-2</v>
      </c>
      <c r="O45">
        <f t="shared" si="4"/>
        <v>-3.0899999999999997E-2</v>
      </c>
      <c r="P45">
        <f t="shared" si="5"/>
        <v>-1.18E-2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T45"/>
  <sheetViews>
    <sheetView topLeftCell="B1" zoomScale="71" zoomScaleNormal="71" workbookViewId="0">
      <selection activeCell="T8" sqref="T8"/>
    </sheetView>
  </sheetViews>
  <sheetFormatPr defaultColWidth="10.875" defaultRowHeight="15.75"/>
  <cols>
    <col min="1" max="1" width="16.5" style="12" bestFit="1" customWidth="1"/>
    <col min="2" max="2" width="16.625" style="12" bestFit="1" customWidth="1"/>
    <col min="3" max="3" width="22.375" style="12" bestFit="1" customWidth="1"/>
    <col min="4" max="4" width="21.375" style="12" bestFit="1" customWidth="1"/>
    <col min="5" max="5" width="15.5" style="12" bestFit="1" customWidth="1"/>
    <col min="6" max="9" width="8.375" style="12" bestFit="1" customWidth="1"/>
    <col min="10" max="11" width="9.375" style="12" bestFit="1" customWidth="1"/>
    <col min="12" max="16384" width="10.875" style="12"/>
  </cols>
  <sheetData>
    <row r="1" spans="1:20">
      <c r="A1" s="52" t="s">
        <v>0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96</v>
      </c>
      <c r="G1" s="52"/>
      <c r="H1" s="52"/>
      <c r="I1" s="52"/>
      <c r="J1" s="52"/>
      <c r="K1" s="52"/>
    </row>
    <row r="2" spans="1:20">
      <c r="A2" s="52"/>
      <c r="B2" s="52"/>
      <c r="C2" s="52"/>
      <c r="D2" s="52"/>
      <c r="E2" s="52"/>
      <c r="F2" s="11">
        <v>2012</v>
      </c>
      <c r="G2" s="11">
        <v>2013</v>
      </c>
      <c r="H2" s="11">
        <v>2014</v>
      </c>
      <c r="I2" s="11">
        <v>2015</v>
      </c>
      <c r="J2" s="11">
        <v>2016</v>
      </c>
      <c r="K2" s="11">
        <v>2017</v>
      </c>
    </row>
    <row r="3" spans="1:20" ht="47.25">
      <c r="A3" s="1" t="s">
        <v>5</v>
      </c>
      <c r="B3" s="1" t="s">
        <v>6</v>
      </c>
      <c r="C3" s="2" t="s">
        <v>7</v>
      </c>
      <c r="D3" s="2" t="s">
        <v>8</v>
      </c>
      <c r="E3" s="3" t="s">
        <v>9</v>
      </c>
      <c r="F3" s="4">
        <v>2.2729686863897629</v>
      </c>
      <c r="G3" s="4">
        <v>1.8120509257559052</v>
      </c>
      <c r="H3" s="4">
        <v>2.00276885885742</v>
      </c>
      <c r="I3" s="4">
        <v>2.1030233841317849</v>
      </c>
      <c r="J3" s="13">
        <v>1.9600530639954559</v>
      </c>
      <c r="K3" s="13">
        <v>1.8350179773480508</v>
      </c>
      <c r="N3" s="12">
        <f>F3/100</f>
        <v>2.2729686863897629E-2</v>
      </c>
      <c r="O3" s="12">
        <f t="shared" ref="O3:T3" si="0">G3/100</f>
        <v>1.812050925755905E-2</v>
      </c>
      <c r="P3" s="12">
        <f t="shared" si="0"/>
        <v>2.0027688588574198E-2</v>
      </c>
      <c r="Q3" s="12">
        <f t="shared" si="0"/>
        <v>2.1030233841317848E-2</v>
      </c>
      <c r="R3" s="12">
        <f t="shared" si="0"/>
        <v>1.960053063995456E-2</v>
      </c>
      <c r="S3" s="12">
        <f t="shared" si="0"/>
        <v>1.835017977348051E-2</v>
      </c>
      <c r="T3" s="12">
        <f t="shared" si="0"/>
        <v>0</v>
      </c>
    </row>
    <row r="4" spans="1:20" ht="31.5">
      <c r="A4" s="1" t="s">
        <v>10</v>
      </c>
      <c r="B4" s="1" t="s">
        <v>11</v>
      </c>
      <c r="C4" s="2" t="s">
        <v>7</v>
      </c>
      <c r="D4" s="2" t="s">
        <v>8</v>
      </c>
      <c r="E4" s="3" t="s">
        <v>9</v>
      </c>
      <c r="F4" s="4">
        <v>2.4285553578368209</v>
      </c>
      <c r="G4" s="4">
        <v>1.7633829314178211</v>
      </c>
      <c r="H4" s="4">
        <v>1.5069587115574097</v>
      </c>
      <c r="I4" s="4">
        <v>1.620764352539819</v>
      </c>
      <c r="J4" s="13">
        <v>1.6432456332657583</v>
      </c>
      <c r="K4" s="13">
        <v>1.8053155227651778</v>
      </c>
      <c r="N4" s="12">
        <f t="shared" ref="N4:N45" si="1">F4/100</f>
        <v>2.4285553578368209E-2</v>
      </c>
      <c r="O4" s="12">
        <f t="shared" ref="O4:O45" si="2">G4/100</f>
        <v>1.7633829314178211E-2</v>
      </c>
      <c r="P4" s="12">
        <f t="shared" ref="P4:P45" si="3">H4/100</f>
        <v>1.5069587115574096E-2</v>
      </c>
      <c r="Q4" s="12">
        <f t="shared" ref="Q4:Q45" si="4">I4/100</f>
        <v>1.6207643525398191E-2</v>
      </c>
      <c r="R4" s="12">
        <f t="shared" ref="R4:R45" si="5">J4/100</f>
        <v>1.6432456332657584E-2</v>
      </c>
      <c r="S4" s="12">
        <f t="shared" ref="S4:S45" si="6">K4/100</f>
        <v>1.8053155227651777E-2</v>
      </c>
    </row>
    <row r="5" spans="1:20" ht="47.25">
      <c r="A5" s="1" t="s">
        <v>12</v>
      </c>
      <c r="B5" s="1" t="s">
        <v>13</v>
      </c>
      <c r="C5" s="2" t="s">
        <v>7</v>
      </c>
      <c r="D5" s="2" t="s">
        <v>8</v>
      </c>
      <c r="E5" s="3" t="s">
        <v>9</v>
      </c>
      <c r="F5" s="4">
        <v>1.3944065166815358</v>
      </c>
      <c r="G5" s="4">
        <v>1.3427153743446651</v>
      </c>
      <c r="H5" s="4">
        <v>1.3263554526545218</v>
      </c>
      <c r="I5" s="4">
        <v>1.2885510271488554</v>
      </c>
      <c r="J5" s="13">
        <v>1.2330688501442244</v>
      </c>
      <c r="K5" s="13">
        <v>1.610563593726265</v>
      </c>
      <c r="N5" s="12">
        <f t="shared" si="1"/>
        <v>1.3944065166815359E-2</v>
      </c>
      <c r="O5" s="12">
        <f t="shared" si="2"/>
        <v>1.3427153743446652E-2</v>
      </c>
      <c r="P5" s="12">
        <f t="shared" si="3"/>
        <v>1.3263554526545217E-2</v>
      </c>
      <c r="Q5" s="12">
        <f t="shared" si="4"/>
        <v>1.2885510271488553E-2</v>
      </c>
      <c r="R5" s="12">
        <f t="shared" si="5"/>
        <v>1.2330688501442245E-2</v>
      </c>
      <c r="S5" s="12">
        <f t="shared" si="6"/>
        <v>1.610563593726265E-2</v>
      </c>
    </row>
    <row r="6" spans="1:20" ht="31.5">
      <c r="A6" s="1" t="s">
        <v>14</v>
      </c>
      <c r="B6" s="1" t="s">
        <v>15</v>
      </c>
      <c r="C6" s="2" t="s">
        <v>7</v>
      </c>
      <c r="D6" s="2" t="s">
        <v>8</v>
      </c>
      <c r="E6" s="3" t="s">
        <v>9</v>
      </c>
      <c r="F6" s="4">
        <v>20.375273962031176</v>
      </c>
      <c r="G6" s="4">
        <v>20.425993932620152</v>
      </c>
      <c r="H6" s="4">
        <v>19.417837674136887</v>
      </c>
      <c r="I6" s="4">
        <v>22.196876061120545</v>
      </c>
      <c r="J6" s="13">
        <v>24.429705259102292</v>
      </c>
      <c r="K6" s="13">
        <v>-18.33664435032108</v>
      </c>
      <c r="N6" s="12">
        <f t="shared" si="1"/>
        <v>0.20375273962031176</v>
      </c>
      <c r="O6" s="12">
        <f t="shared" si="2"/>
        <v>0.20425993932620151</v>
      </c>
      <c r="P6" s="12">
        <f t="shared" si="3"/>
        <v>0.19417837674136887</v>
      </c>
      <c r="Q6" s="12">
        <f t="shared" si="4"/>
        <v>0.22196876061120543</v>
      </c>
      <c r="R6" s="12">
        <f t="shared" si="5"/>
        <v>0.24429705259102291</v>
      </c>
      <c r="S6" s="12">
        <f t="shared" si="6"/>
        <v>-0.1833664435032108</v>
      </c>
    </row>
    <row r="7" spans="1:20" ht="63">
      <c r="A7" s="1" t="s">
        <v>16</v>
      </c>
      <c r="B7" s="1" t="s">
        <v>17</v>
      </c>
      <c r="C7" s="2" t="s">
        <v>7</v>
      </c>
      <c r="D7" s="2" t="s">
        <v>8</v>
      </c>
      <c r="E7" s="3" t="s">
        <v>9</v>
      </c>
      <c r="F7" s="4">
        <v>16.640747159375973</v>
      </c>
      <c r="G7" s="4">
        <v>9.4874638931335333</v>
      </c>
      <c r="H7" s="4">
        <v>9.744447884993173</v>
      </c>
      <c r="I7" s="4">
        <v>9.309167578339677</v>
      </c>
      <c r="J7" s="13">
        <v>8.1888133824730804</v>
      </c>
      <c r="K7" s="13">
        <v>10.101926387361051</v>
      </c>
      <c r="N7" s="12">
        <f t="shared" si="1"/>
        <v>0.16640747159375974</v>
      </c>
      <c r="O7" s="12">
        <f t="shared" si="2"/>
        <v>9.4874638931335339E-2</v>
      </c>
      <c r="P7" s="12">
        <f t="shared" si="3"/>
        <v>9.7444478849931737E-2</v>
      </c>
      <c r="Q7" s="12">
        <f t="shared" si="4"/>
        <v>9.3091675783396777E-2</v>
      </c>
      <c r="R7" s="12">
        <f t="shared" si="5"/>
        <v>8.1888133824730799E-2</v>
      </c>
      <c r="S7" s="12">
        <f t="shared" si="6"/>
        <v>0.1010192638736105</v>
      </c>
    </row>
    <row r="8" spans="1:20" ht="47.25">
      <c r="A8" s="1" t="s">
        <v>18</v>
      </c>
      <c r="B8" s="1" t="s">
        <v>19</v>
      </c>
      <c r="C8" s="2" t="s">
        <v>7</v>
      </c>
      <c r="D8" s="2" t="s">
        <v>8</v>
      </c>
      <c r="E8" s="3" t="s">
        <v>9</v>
      </c>
      <c r="F8" s="4">
        <v>-1.8979971587539637</v>
      </c>
      <c r="G8" s="4">
        <v>-1.1650685719608347</v>
      </c>
      <c r="H8" s="4">
        <v>-1.6613172098373012</v>
      </c>
      <c r="I8" s="4">
        <v>-1.4885932091758802</v>
      </c>
      <c r="J8" s="13">
        <v>-1.6073799520188878</v>
      </c>
      <c r="K8" s="13">
        <v>-4.439283958708832</v>
      </c>
      <c r="N8" s="12">
        <f t="shared" si="1"/>
        <v>-1.8979971587539637E-2</v>
      </c>
      <c r="O8" s="12">
        <f t="shared" si="2"/>
        <v>-1.1650685719608346E-2</v>
      </c>
      <c r="P8" s="12">
        <f t="shared" si="3"/>
        <v>-1.6613172098373014E-2</v>
      </c>
      <c r="Q8" s="12">
        <f t="shared" si="4"/>
        <v>-1.4885932091758803E-2</v>
      </c>
      <c r="R8" s="12">
        <f t="shared" si="5"/>
        <v>-1.6073799520188878E-2</v>
      </c>
      <c r="S8" s="12">
        <f t="shared" si="6"/>
        <v>-4.4392839587088319E-2</v>
      </c>
    </row>
    <row r="9" spans="1:20" ht="31.5">
      <c r="A9" s="1" t="s">
        <v>20</v>
      </c>
      <c r="B9" s="1" t="s">
        <v>21</v>
      </c>
      <c r="C9" s="2" t="s">
        <v>7</v>
      </c>
      <c r="D9" s="2" t="s">
        <v>8</v>
      </c>
      <c r="E9" s="3" t="s">
        <v>9</v>
      </c>
      <c r="F9" s="4">
        <v>1.8053552947521021</v>
      </c>
      <c r="G9" s="4">
        <v>1.7429650280031848</v>
      </c>
      <c r="H9" s="4">
        <v>1.7544302457471628</v>
      </c>
      <c r="I9" s="4">
        <v>1.9526352771112505</v>
      </c>
      <c r="J9" s="13">
        <v>2.257586050386895</v>
      </c>
      <c r="K9" s="13">
        <v>22.81892481027716</v>
      </c>
      <c r="N9" s="12">
        <f t="shared" si="1"/>
        <v>1.805355294752102E-2</v>
      </c>
      <c r="O9" s="12">
        <f t="shared" si="2"/>
        <v>1.7429650280031846E-2</v>
      </c>
      <c r="P9" s="12">
        <f t="shared" si="3"/>
        <v>1.7544302457471628E-2</v>
      </c>
      <c r="Q9" s="12">
        <f t="shared" si="4"/>
        <v>1.9526352771112504E-2</v>
      </c>
      <c r="R9" s="12">
        <f t="shared" si="5"/>
        <v>2.257586050386895E-2</v>
      </c>
      <c r="S9" s="12">
        <f t="shared" si="6"/>
        <v>0.22818924810277161</v>
      </c>
    </row>
    <row r="10" spans="1:20" ht="47.25">
      <c r="A10" s="1" t="s">
        <v>22</v>
      </c>
      <c r="B10" s="1" t="s">
        <v>23</v>
      </c>
      <c r="C10" s="2" t="s">
        <v>7</v>
      </c>
      <c r="D10" s="2" t="s">
        <v>8</v>
      </c>
      <c r="E10" s="3" t="s">
        <v>9</v>
      </c>
      <c r="F10" s="4">
        <v>1.390514473266613</v>
      </c>
      <c r="G10" s="4">
        <v>1.7311420561242032</v>
      </c>
      <c r="H10" s="4">
        <v>1.586505406146542</v>
      </c>
      <c r="I10" s="4">
        <v>2.0204348119130731</v>
      </c>
      <c r="J10" s="13">
        <v>3.8065056766502949</v>
      </c>
      <c r="K10" s="13">
        <v>2.6274580968422505</v>
      </c>
      <c r="N10" s="12">
        <f t="shared" si="1"/>
        <v>1.390514473266613E-2</v>
      </c>
      <c r="O10" s="12">
        <f t="shared" si="2"/>
        <v>1.7311420561242033E-2</v>
      </c>
      <c r="P10" s="12">
        <f t="shared" si="3"/>
        <v>1.586505406146542E-2</v>
      </c>
      <c r="Q10" s="12">
        <f t="shared" si="4"/>
        <v>2.020434811913073E-2</v>
      </c>
      <c r="R10" s="12">
        <f t="shared" si="5"/>
        <v>3.8065056766502951E-2</v>
      </c>
      <c r="S10" s="12">
        <f t="shared" si="6"/>
        <v>2.6274580968422504E-2</v>
      </c>
    </row>
    <row r="11" spans="1:20" ht="47.25">
      <c r="A11" s="1" t="s">
        <v>24</v>
      </c>
      <c r="B11" s="1" t="s">
        <v>25</v>
      </c>
      <c r="C11" s="2" t="s">
        <v>7</v>
      </c>
      <c r="D11" s="2" t="s">
        <v>8</v>
      </c>
      <c r="E11" s="3" t="s">
        <v>9</v>
      </c>
      <c r="F11" s="4">
        <v>0.90232690410984362</v>
      </c>
      <c r="G11" s="4">
        <v>0.91177787386753195</v>
      </c>
      <c r="H11" s="4">
        <v>0.90606668723802708</v>
      </c>
      <c r="I11" s="4">
        <v>0.87913628184229919</v>
      </c>
      <c r="J11" s="13">
        <v>0.86382272941178839</v>
      </c>
      <c r="K11" s="13">
        <v>0.86382272941178839</v>
      </c>
      <c r="N11" s="12">
        <f t="shared" si="1"/>
        <v>9.0232690410984358E-3</v>
      </c>
      <c r="O11" s="12">
        <f t="shared" si="2"/>
        <v>9.1177787386753188E-3</v>
      </c>
      <c r="P11" s="12">
        <f t="shared" si="3"/>
        <v>9.0606668723802707E-3</v>
      </c>
      <c r="Q11" s="12">
        <f t="shared" si="4"/>
        <v>8.7913628184229913E-3</v>
      </c>
      <c r="R11" s="12">
        <f t="shared" si="5"/>
        <v>8.6382272941178846E-3</v>
      </c>
      <c r="S11" s="12">
        <f t="shared" si="6"/>
        <v>8.6382272941178846E-3</v>
      </c>
    </row>
    <row r="12" spans="1:20" ht="63">
      <c r="A12" s="1" t="s">
        <v>26</v>
      </c>
      <c r="B12" s="1" t="s">
        <v>27</v>
      </c>
      <c r="C12" s="2" t="s">
        <v>7</v>
      </c>
      <c r="D12" s="2" t="s">
        <v>8</v>
      </c>
      <c r="E12" s="3" t="s">
        <v>9</v>
      </c>
      <c r="F12" s="4">
        <v>3.0956593869714717</v>
      </c>
      <c r="G12" s="4">
        <v>4.7213277653101358</v>
      </c>
      <c r="H12" s="4">
        <v>5.0347083390618979</v>
      </c>
      <c r="I12" s="4">
        <v>4.7084525963035349</v>
      </c>
      <c r="J12" s="13">
        <v>6.9894407641262593</v>
      </c>
      <c r="K12" s="13">
        <v>6.8722412830995117</v>
      </c>
      <c r="N12" s="12">
        <f t="shared" si="1"/>
        <v>3.0956593869714718E-2</v>
      </c>
      <c r="O12" s="12">
        <f t="shared" si="2"/>
        <v>4.7213277653101356E-2</v>
      </c>
      <c r="P12" s="12">
        <f t="shared" si="3"/>
        <v>5.0347083390618975E-2</v>
      </c>
      <c r="Q12" s="12">
        <f t="shared" si="4"/>
        <v>4.7084525963035348E-2</v>
      </c>
      <c r="R12" s="12">
        <f t="shared" si="5"/>
        <v>6.989440764126259E-2</v>
      </c>
      <c r="S12" s="12">
        <f t="shared" si="6"/>
        <v>6.8722412830995117E-2</v>
      </c>
    </row>
    <row r="13" spans="1:20" ht="47.25">
      <c r="A13" s="1" t="s">
        <v>28</v>
      </c>
      <c r="B13" s="1" t="s">
        <v>29</v>
      </c>
      <c r="C13" s="2" t="s">
        <v>7</v>
      </c>
      <c r="D13" s="2" t="s">
        <v>8</v>
      </c>
      <c r="E13" s="3" t="s">
        <v>9</v>
      </c>
      <c r="F13" s="4">
        <v>2.5552922800953843</v>
      </c>
      <c r="G13" s="4">
        <v>2.6675769139777352</v>
      </c>
      <c r="H13" s="4">
        <v>2.3278790988023959</v>
      </c>
      <c r="I13" s="4">
        <v>2.107651758141655</v>
      </c>
      <c r="J13" s="13">
        <v>1.9571163228308355</v>
      </c>
      <c r="K13" s="13">
        <v>1.8427817981804004</v>
      </c>
      <c r="N13" s="12">
        <f t="shared" si="1"/>
        <v>2.5552922800953844E-2</v>
      </c>
      <c r="O13" s="12">
        <f t="shared" si="2"/>
        <v>2.6675769139777351E-2</v>
      </c>
      <c r="P13" s="12">
        <f t="shared" si="3"/>
        <v>2.3278790988023958E-2</v>
      </c>
      <c r="Q13" s="12">
        <f t="shared" si="4"/>
        <v>2.107651758141655E-2</v>
      </c>
      <c r="R13" s="12">
        <f t="shared" si="5"/>
        <v>1.9571163228308354E-2</v>
      </c>
      <c r="S13" s="12">
        <f t="shared" si="6"/>
        <v>1.8427817981804005E-2</v>
      </c>
    </row>
    <row r="14" spans="1:20" ht="47.25">
      <c r="A14" s="1" t="s">
        <v>30</v>
      </c>
      <c r="B14" s="1" t="s">
        <v>31</v>
      </c>
      <c r="C14" s="2" t="s">
        <v>7</v>
      </c>
      <c r="D14" s="2" t="s">
        <v>8</v>
      </c>
      <c r="E14" s="3" t="s">
        <v>9</v>
      </c>
      <c r="F14" s="4">
        <v>1.902471639559191</v>
      </c>
      <c r="G14" s="4">
        <v>1.8426865756361877</v>
      </c>
      <c r="H14" s="4">
        <v>1.7221020843608599</v>
      </c>
      <c r="I14" s="4">
        <v>1.6720217351019504</v>
      </c>
      <c r="J14" s="13">
        <v>1.5730759291694112</v>
      </c>
      <c r="K14" s="13">
        <v>1.685475871958193</v>
      </c>
      <c r="N14" s="12">
        <f t="shared" si="1"/>
        <v>1.902471639559191E-2</v>
      </c>
      <c r="O14" s="12">
        <f t="shared" si="2"/>
        <v>1.8426865756361877E-2</v>
      </c>
      <c r="P14" s="12">
        <f t="shared" si="3"/>
        <v>1.72210208436086E-2</v>
      </c>
      <c r="Q14" s="12">
        <f t="shared" si="4"/>
        <v>1.6720217351019504E-2</v>
      </c>
      <c r="R14" s="12">
        <f t="shared" si="5"/>
        <v>1.573075929169411E-2</v>
      </c>
      <c r="S14" s="12">
        <f t="shared" si="6"/>
        <v>1.685475871958193E-2</v>
      </c>
    </row>
    <row r="15" spans="1:20" ht="47.25">
      <c r="A15" s="1" t="s">
        <v>32</v>
      </c>
      <c r="B15" s="1" t="s">
        <v>33</v>
      </c>
      <c r="C15" s="2" t="s">
        <v>7</v>
      </c>
      <c r="D15" s="2" t="s">
        <v>8</v>
      </c>
      <c r="E15" s="3" t="s">
        <v>9</v>
      </c>
      <c r="F15" s="4">
        <v>3.6035710975873467</v>
      </c>
      <c r="G15" s="4">
        <v>3.3339563081902197</v>
      </c>
      <c r="H15" s="4">
        <v>3.2680366687899851</v>
      </c>
      <c r="I15" s="4">
        <v>3.2947713549895039</v>
      </c>
      <c r="J15" s="13">
        <v>3.6666487698952444</v>
      </c>
      <c r="K15" s="13">
        <v>5.3855513179655068</v>
      </c>
      <c r="N15" s="12">
        <f t="shared" si="1"/>
        <v>3.6035710975873464E-2</v>
      </c>
      <c r="O15" s="12">
        <f t="shared" si="2"/>
        <v>3.3339563081902196E-2</v>
      </c>
      <c r="P15" s="12">
        <f t="shared" si="3"/>
        <v>3.2680366687899851E-2</v>
      </c>
      <c r="Q15" s="12">
        <f t="shared" si="4"/>
        <v>3.2947713549895036E-2</v>
      </c>
      <c r="R15" s="12">
        <f t="shared" si="5"/>
        <v>3.6666487698952442E-2</v>
      </c>
      <c r="S15" s="12">
        <f t="shared" si="6"/>
        <v>5.3855513179655069E-2</v>
      </c>
    </row>
    <row r="16" spans="1:20" ht="47.25">
      <c r="A16" s="1" t="s">
        <v>34</v>
      </c>
      <c r="B16" s="1" t="s">
        <v>35</v>
      </c>
      <c r="C16" s="2" t="s">
        <v>7</v>
      </c>
      <c r="D16" s="2" t="s">
        <v>8</v>
      </c>
      <c r="E16" s="3" t="s">
        <v>9</v>
      </c>
      <c r="F16" s="4">
        <v>-1.3836041526516538</v>
      </c>
      <c r="G16" s="4">
        <v>10.374765809387091</v>
      </c>
      <c r="H16" s="4">
        <v>10.655632707544974</v>
      </c>
      <c r="I16" s="4">
        <v>9.6432261271776234</v>
      </c>
      <c r="J16" s="13">
        <v>8.0915613868744085</v>
      </c>
      <c r="K16" s="13">
        <v>6.9023956969461056</v>
      </c>
      <c r="N16" s="12">
        <f t="shared" si="1"/>
        <v>-1.3836041526516539E-2</v>
      </c>
      <c r="O16" s="12">
        <f t="shared" si="2"/>
        <v>0.1037476580938709</v>
      </c>
      <c r="P16" s="12">
        <f t="shared" si="3"/>
        <v>0.10655632707544975</v>
      </c>
      <c r="Q16" s="12">
        <f t="shared" si="4"/>
        <v>9.6432261271776232E-2</v>
      </c>
      <c r="R16" s="12">
        <f t="shared" si="5"/>
        <v>8.0915613868744088E-2</v>
      </c>
      <c r="S16" s="12">
        <f t="shared" si="6"/>
        <v>6.9023956969461051E-2</v>
      </c>
    </row>
    <row r="17" spans="1:19" ht="31.5">
      <c r="A17" s="1" t="s">
        <v>36</v>
      </c>
      <c r="B17" s="1" t="s">
        <v>37</v>
      </c>
      <c r="C17" s="2" t="s">
        <v>7</v>
      </c>
      <c r="D17" s="2" t="s">
        <v>8</v>
      </c>
      <c r="E17" s="3" t="s">
        <v>9</v>
      </c>
      <c r="F17" s="5" t="e">
        <v>#VALUE!</v>
      </c>
      <c r="G17" s="5" t="e">
        <v>#VALUE!</v>
      </c>
      <c r="H17" s="5" t="e">
        <v>#VALUE!</v>
      </c>
      <c r="I17" s="5" t="e">
        <v>#VALUE!</v>
      </c>
      <c r="J17" s="13" t="e">
        <v>#VALUE!</v>
      </c>
      <c r="K17" s="13" t="e">
        <v>#VALUE!</v>
      </c>
      <c r="N17" s="12" t="e">
        <f t="shared" si="1"/>
        <v>#VALUE!</v>
      </c>
      <c r="O17" s="12" t="e">
        <f t="shared" si="2"/>
        <v>#VALUE!</v>
      </c>
      <c r="P17" s="12" t="e">
        <f t="shared" si="3"/>
        <v>#VALUE!</v>
      </c>
      <c r="Q17" s="12" t="e">
        <f t="shared" si="4"/>
        <v>#VALUE!</v>
      </c>
      <c r="R17" s="12" t="e">
        <f t="shared" si="5"/>
        <v>#VALUE!</v>
      </c>
      <c r="S17" s="12" t="e">
        <f t="shared" si="6"/>
        <v>#VALUE!</v>
      </c>
    </row>
    <row r="18" spans="1:19" ht="47.25">
      <c r="A18" s="1" t="s">
        <v>38</v>
      </c>
      <c r="B18" s="1" t="s">
        <v>39</v>
      </c>
      <c r="C18" s="2" t="s">
        <v>7</v>
      </c>
      <c r="D18" s="2" t="s">
        <v>8</v>
      </c>
      <c r="E18" s="3" t="s">
        <v>9</v>
      </c>
      <c r="F18" s="4">
        <v>1.8811220739243295</v>
      </c>
      <c r="G18" s="4">
        <v>2.9380000874469854</v>
      </c>
      <c r="H18" s="4">
        <v>3.7234310033026081</v>
      </c>
      <c r="I18" s="4">
        <v>4.6638329867027242</v>
      </c>
      <c r="J18" s="13">
        <v>8.767951318458417</v>
      </c>
      <c r="K18" s="13">
        <v>3.5668388002974467</v>
      </c>
      <c r="N18" s="12">
        <f t="shared" si="1"/>
        <v>1.8811220739243295E-2</v>
      </c>
      <c r="O18" s="12">
        <f t="shared" si="2"/>
        <v>2.9380000874469854E-2</v>
      </c>
      <c r="P18" s="12">
        <f t="shared" si="3"/>
        <v>3.7234310033026081E-2</v>
      </c>
      <c r="Q18" s="12">
        <f t="shared" si="4"/>
        <v>4.6638329867027241E-2</v>
      </c>
      <c r="R18" s="12">
        <f t="shared" si="5"/>
        <v>8.7679513184584168E-2</v>
      </c>
      <c r="S18" s="12">
        <f t="shared" si="6"/>
        <v>3.566838800297447E-2</v>
      </c>
    </row>
    <row r="19" spans="1:19" ht="47.25">
      <c r="A19" s="1" t="s">
        <v>40</v>
      </c>
      <c r="B19" s="1" t="s">
        <v>41</v>
      </c>
      <c r="C19" s="2" t="s">
        <v>7</v>
      </c>
      <c r="D19" s="2" t="s">
        <v>8</v>
      </c>
      <c r="E19" s="3" t="s">
        <v>9</v>
      </c>
      <c r="F19" s="4">
        <v>1.3462069337661766</v>
      </c>
      <c r="G19" s="4">
        <v>1.6931520488624461</v>
      </c>
      <c r="H19" s="4">
        <v>1.6866350302459729</v>
      </c>
      <c r="I19" s="4">
        <v>1.47761143742146</v>
      </c>
      <c r="J19" s="13">
        <v>1.4976054632289071</v>
      </c>
      <c r="K19" s="13">
        <v>1.2934655083498081</v>
      </c>
      <c r="N19" s="12">
        <f t="shared" si="1"/>
        <v>1.3462069337661767E-2</v>
      </c>
      <c r="O19" s="12">
        <f t="shared" si="2"/>
        <v>1.6931520488624462E-2</v>
      </c>
      <c r="P19" s="12">
        <f t="shared" si="3"/>
        <v>1.686635030245973E-2</v>
      </c>
      <c r="Q19" s="12">
        <f t="shared" si="4"/>
        <v>1.47761143742146E-2</v>
      </c>
      <c r="R19" s="12">
        <f t="shared" si="5"/>
        <v>1.4976054632289071E-2</v>
      </c>
      <c r="S19" s="12">
        <f t="shared" si="6"/>
        <v>1.2934655083498081E-2</v>
      </c>
    </row>
    <row r="20" spans="1:19" ht="47.25">
      <c r="A20" s="1" t="s">
        <v>42</v>
      </c>
      <c r="B20" s="1" t="s">
        <v>43</v>
      </c>
      <c r="C20" s="2" t="s">
        <v>7</v>
      </c>
      <c r="D20" s="2" t="s">
        <v>8</v>
      </c>
      <c r="E20" s="3" t="s">
        <v>9</v>
      </c>
      <c r="F20" s="4">
        <v>1.7685334141458431</v>
      </c>
      <c r="G20" s="4">
        <v>1.8845940938257804</v>
      </c>
      <c r="H20" s="4">
        <v>1.8470499352883547</v>
      </c>
      <c r="I20" s="4">
        <v>1.8856562620407484</v>
      </c>
      <c r="J20" s="13">
        <v>1.9255000583206063</v>
      </c>
      <c r="K20" s="13">
        <v>1.8904508470647114</v>
      </c>
      <c r="N20" s="12">
        <f t="shared" si="1"/>
        <v>1.7685334141458432E-2</v>
      </c>
      <c r="O20" s="12">
        <f t="shared" si="2"/>
        <v>1.8845940938257803E-2</v>
      </c>
      <c r="P20" s="12">
        <f t="shared" si="3"/>
        <v>1.8470499352883547E-2</v>
      </c>
      <c r="Q20" s="12">
        <f t="shared" si="4"/>
        <v>1.8856562620407483E-2</v>
      </c>
      <c r="R20" s="12">
        <f t="shared" si="5"/>
        <v>1.9255000583206065E-2</v>
      </c>
      <c r="S20" s="12">
        <f t="shared" si="6"/>
        <v>1.8904508470647115E-2</v>
      </c>
    </row>
    <row r="21" spans="1:19" ht="47.25">
      <c r="A21" s="1" t="s">
        <v>44</v>
      </c>
      <c r="B21" s="1" t="s">
        <v>45</v>
      </c>
      <c r="C21" s="2" t="s">
        <v>7</v>
      </c>
      <c r="D21" s="2" t="s">
        <v>8</v>
      </c>
      <c r="E21" s="3" t="s">
        <v>9</v>
      </c>
      <c r="F21" s="4">
        <v>0.84084349235318112</v>
      </c>
      <c r="G21" s="4">
        <v>0.93594136606514577</v>
      </c>
      <c r="H21" s="4">
        <v>0.95150734874009879</v>
      </c>
      <c r="I21" s="4">
        <v>1.0185912313263872</v>
      </c>
      <c r="J21" s="13">
        <v>0.94482433603037697</v>
      </c>
      <c r="K21" s="13">
        <v>1.3317723953369112</v>
      </c>
      <c r="N21" s="12">
        <f t="shared" si="1"/>
        <v>8.4084349235318111E-3</v>
      </c>
      <c r="O21" s="12">
        <f t="shared" si="2"/>
        <v>9.3594136606514576E-3</v>
      </c>
      <c r="P21" s="12">
        <f t="shared" si="3"/>
        <v>9.5150734874009883E-3</v>
      </c>
      <c r="Q21" s="12">
        <f t="shared" si="4"/>
        <v>1.0185912313263872E-2</v>
      </c>
      <c r="R21" s="12">
        <f t="shared" si="5"/>
        <v>9.4482433603037697E-3</v>
      </c>
      <c r="S21" s="12">
        <f t="shared" si="6"/>
        <v>1.3317723953369111E-2</v>
      </c>
    </row>
    <row r="22" spans="1:19" ht="47.25">
      <c r="A22" s="1" t="s">
        <v>46</v>
      </c>
      <c r="B22" s="1" t="s">
        <v>47</v>
      </c>
      <c r="C22" s="2" t="s">
        <v>7</v>
      </c>
      <c r="D22" s="2" t="s">
        <v>8</v>
      </c>
      <c r="E22" s="3" t="s">
        <v>9</v>
      </c>
      <c r="F22" s="4">
        <v>1.7761749102809179</v>
      </c>
      <c r="G22" s="4">
        <v>2.1188843840215652</v>
      </c>
      <c r="H22" s="4">
        <v>1.7333292530829074</v>
      </c>
      <c r="I22" s="4">
        <v>1.7043155929163003</v>
      </c>
      <c r="J22" s="13">
        <v>1.4845657779932884</v>
      </c>
      <c r="K22" s="13">
        <v>2.0119971902320146</v>
      </c>
      <c r="N22" s="12">
        <f t="shared" si="1"/>
        <v>1.7761749102809178E-2</v>
      </c>
      <c r="O22" s="12">
        <f t="shared" si="2"/>
        <v>2.1188843840215653E-2</v>
      </c>
      <c r="P22" s="12">
        <f t="shared" si="3"/>
        <v>1.7333292530829075E-2</v>
      </c>
      <c r="Q22" s="12">
        <f t="shared" si="4"/>
        <v>1.7043155929163004E-2</v>
      </c>
      <c r="R22" s="12">
        <f t="shared" si="5"/>
        <v>1.4845657779932884E-2</v>
      </c>
      <c r="S22" s="12">
        <f t="shared" si="6"/>
        <v>2.0119971902320146E-2</v>
      </c>
    </row>
    <row r="23" spans="1:19" ht="31.5">
      <c r="A23" s="1" t="s">
        <v>48</v>
      </c>
      <c r="B23" s="1" t="s">
        <v>49</v>
      </c>
      <c r="C23" s="2" t="s">
        <v>7</v>
      </c>
      <c r="D23" s="2" t="s">
        <v>8</v>
      </c>
      <c r="E23" s="3" t="s">
        <v>9</v>
      </c>
      <c r="F23" s="4">
        <v>2.015251958060722</v>
      </c>
      <c r="G23" s="4">
        <v>1.93783226664067</v>
      </c>
      <c r="H23" s="4">
        <v>1.9359513727541693</v>
      </c>
      <c r="I23" s="4">
        <v>1.8845311781096712</v>
      </c>
      <c r="J23" s="13">
        <v>2.1304955908785117</v>
      </c>
      <c r="K23" s="13">
        <v>2.0064011275617544</v>
      </c>
      <c r="N23" s="12">
        <f t="shared" si="1"/>
        <v>2.0152519580607219E-2</v>
      </c>
      <c r="O23" s="12">
        <f t="shared" si="2"/>
        <v>1.9378322666406701E-2</v>
      </c>
      <c r="P23" s="12">
        <f t="shared" si="3"/>
        <v>1.9359513727541692E-2</v>
      </c>
      <c r="Q23" s="12">
        <f t="shared" si="4"/>
        <v>1.8845311781096712E-2</v>
      </c>
      <c r="R23" s="12">
        <f t="shared" si="5"/>
        <v>2.1304955908785117E-2</v>
      </c>
      <c r="S23" s="12">
        <f t="shared" si="6"/>
        <v>2.0064011275617542E-2</v>
      </c>
    </row>
    <row r="24" spans="1:19" ht="47.25">
      <c r="A24" s="1" t="s">
        <v>50</v>
      </c>
      <c r="B24" s="1" t="s">
        <v>51</v>
      </c>
      <c r="C24" s="2" t="s">
        <v>7</v>
      </c>
      <c r="D24" s="2" t="s">
        <v>8</v>
      </c>
      <c r="E24" s="3" t="s">
        <v>9</v>
      </c>
      <c r="F24" s="4">
        <v>1.3907972543309659</v>
      </c>
      <c r="G24" s="4">
        <v>1.2795407075679976</v>
      </c>
      <c r="H24" s="4">
        <v>1.2420833780091616</v>
      </c>
      <c r="I24" s="4">
        <v>1.1645113458644398</v>
      </c>
      <c r="J24" s="13">
        <v>0.81881188516543635</v>
      </c>
      <c r="K24" s="13">
        <v>0.96642916478583163</v>
      </c>
      <c r="N24" s="12">
        <f t="shared" si="1"/>
        <v>1.3907972543309659E-2</v>
      </c>
      <c r="O24" s="12">
        <f t="shared" si="2"/>
        <v>1.2795407075679976E-2</v>
      </c>
      <c r="P24" s="12">
        <f t="shared" si="3"/>
        <v>1.2420833780091615E-2</v>
      </c>
      <c r="Q24" s="12">
        <f t="shared" si="4"/>
        <v>1.1645113458644399E-2</v>
      </c>
      <c r="R24" s="12">
        <f t="shared" si="5"/>
        <v>8.1881188516543628E-3</v>
      </c>
      <c r="S24" s="12">
        <f t="shared" si="6"/>
        <v>9.6642916478583158E-3</v>
      </c>
    </row>
    <row r="25" spans="1:19" ht="47.25">
      <c r="A25" s="1" t="s">
        <v>52</v>
      </c>
      <c r="B25" s="1" t="s">
        <v>53</v>
      </c>
      <c r="C25" s="2" t="s">
        <v>7</v>
      </c>
      <c r="D25" s="2" t="s">
        <v>8</v>
      </c>
      <c r="E25" s="3" t="s">
        <v>9</v>
      </c>
      <c r="F25" s="4">
        <v>2.4744917051266055</v>
      </c>
      <c r="G25" s="4">
        <v>2.7754391739506761</v>
      </c>
      <c r="H25" s="4">
        <v>2.9720822048749405</v>
      </c>
      <c r="I25" s="4">
        <v>3.1102059846272399</v>
      </c>
      <c r="J25" s="13">
        <v>3.8272051124950557</v>
      </c>
      <c r="K25" s="13">
        <v>5.8004751668740813</v>
      </c>
      <c r="N25" s="12">
        <f t="shared" si="1"/>
        <v>2.4744917051266056E-2</v>
      </c>
      <c r="O25" s="12">
        <f t="shared" si="2"/>
        <v>2.7754391739506761E-2</v>
      </c>
      <c r="P25" s="12">
        <f t="shared" si="3"/>
        <v>2.9720822048749405E-2</v>
      </c>
      <c r="Q25" s="12">
        <f t="shared" si="4"/>
        <v>3.1102059846272397E-2</v>
      </c>
      <c r="R25" s="12">
        <f t="shared" si="5"/>
        <v>3.8272051124950558E-2</v>
      </c>
      <c r="S25" s="12">
        <f t="shared" si="6"/>
        <v>5.8004751668740813E-2</v>
      </c>
    </row>
    <row r="26" spans="1:19" ht="47.25">
      <c r="A26" s="1" t="s">
        <v>54</v>
      </c>
      <c r="B26" s="1" t="s">
        <v>55</v>
      </c>
      <c r="C26" s="2" t="s">
        <v>7</v>
      </c>
      <c r="D26" s="2" t="s">
        <v>8</v>
      </c>
      <c r="E26" s="3" t="s">
        <v>9</v>
      </c>
      <c r="F26" s="4">
        <v>9.5597431396555201</v>
      </c>
      <c r="G26" s="4">
        <v>9.5121656139699056</v>
      </c>
      <c r="H26" s="4">
        <v>-14.941592932555261</v>
      </c>
      <c r="I26" s="4">
        <v>-7.4087459984033606</v>
      </c>
      <c r="J26" s="13">
        <v>-5.5122099125364432</v>
      </c>
      <c r="K26" s="13">
        <v>-0.60549665055539514</v>
      </c>
      <c r="N26" s="12">
        <f t="shared" si="1"/>
        <v>9.5597431396555202E-2</v>
      </c>
      <c r="O26" s="12">
        <f t="shared" si="2"/>
        <v>9.5121656139699057E-2</v>
      </c>
      <c r="P26" s="12">
        <f t="shared" si="3"/>
        <v>-0.14941592932555262</v>
      </c>
      <c r="Q26" s="12">
        <f t="shared" si="4"/>
        <v>-7.4087459984033599E-2</v>
      </c>
      <c r="R26" s="12">
        <f t="shared" si="5"/>
        <v>-5.5122099125364435E-2</v>
      </c>
      <c r="S26" s="12">
        <f t="shared" si="6"/>
        <v>-6.0549665055539513E-3</v>
      </c>
    </row>
    <row r="27" spans="1:19" ht="47.25">
      <c r="A27" s="1" t="s">
        <v>56</v>
      </c>
      <c r="B27" s="1" t="s">
        <v>57</v>
      </c>
      <c r="C27" s="2" t="s">
        <v>7</v>
      </c>
      <c r="D27" s="2" t="s">
        <v>8</v>
      </c>
      <c r="E27" s="3" t="s">
        <v>9</v>
      </c>
      <c r="F27" s="4">
        <v>6.9375976867771172</v>
      </c>
      <c r="G27" s="4">
        <v>6.7912994321247782</v>
      </c>
      <c r="H27" s="4">
        <v>7.2704021220378596</v>
      </c>
      <c r="I27" s="4">
        <v>8.183233232957706</v>
      </c>
      <c r="J27" s="13">
        <v>7.8922930117350871</v>
      </c>
      <c r="K27" s="13">
        <v>7.3907844296948593</v>
      </c>
      <c r="N27" s="12">
        <f t="shared" si="1"/>
        <v>6.9375976867771166E-2</v>
      </c>
      <c r="O27" s="12">
        <f t="shared" si="2"/>
        <v>6.7912994321247783E-2</v>
      </c>
      <c r="P27" s="12">
        <f t="shared" si="3"/>
        <v>7.2704021220378598E-2</v>
      </c>
      <c r="Q27" s="12">
        <f t="shared" si="4"/>
        <v>8.1832332329577054E-2</v>
      </c>
      <c r="R27" s="12">
        <f t="shared" si="5"/>
        <v>7.8922930117350867E-2</v>
      </c>
      <c r="S27" s="12">
        <f t="shared" si="6"/>
        <v>7.3907844296948591E-2</v>
      </c>
    </row>
    <row r="28" spans="1:19" ht="63">
      <c r="A28" s="1" t="s">
        <v>58</v>
      </c>
      <c r="B28" s="1" t="s">
        <v>59</v>
      </c>
      <c r="C28" s="2" t="s">
        <v>7</v>
      </c>
      <c r="D28" s="2" t="s">
        <v>8</v>
      </c>
      <c r="E28" s="3" t="s">
        <v>9</v>
      </c>
      <c r="F28" s="4">
        <v>1.3423974617515706</v>
      </c>
      <c r="G28" s="4">
        <v>1.3599743769291806</v>
      </c>
      <c r="H28" s="4">
        <v>1.3848944343726723</v>
      </c>
      <c r="I28" s="4">
        <v>1.2232115872105231</v>
      </c>
      <c r="J28" s="13">
        <v>1.1995939152610942</v>
      </c>
      <c r="K28" s="13">
        <v>1.2194969590090565</v>
      </c>
      <c r="N28" s="12">
        <f t="shared" si="1"/>
        <v>1.3423974617515705E-2</v>
      </c>
      <c r="O28" s="12">
        <f t="shared" si="2"/>
        <v>1.3599743769291805E-2</v>
      </c>
      <c r="P28" s="12">
        <f t="shared" si="3"/>
        <v>1.3848944343726723E-2</v>
      </c>
      <c r="Q28" s="12">
        <f t="shared" si="4"/>
        <v>1.2232115872105232E-2</v>
      </c>
      <c r="R28" s="12">
        <f t="shared" si="5"/>
        <v>1.1995939152610942E-2</v>
      </c>
      <c r="S28" s="12">
        <f t="shared" si="6"/>
        <v>1.2194969590090565E-2</v>
      </c>
    </row>
    <row r="29" spans="1:19" ht="47.25">
      <c r="A29" s="1" t="s">
        <v>60</v>
      </c>
      <c r="B29" s="1" t="s">
        <v>61</v>
      </c>
      <c r="C29" s="2" t="s">
        <v>7</v>
      </c>
      <c r="D29" s="2" t="s">
        <v>8</v>
      </c>
      <c r="E29" s="3" t="s">
        <v>9</v>
      </c>
      <c r="F29" s="4">
        <v>5.246398152080852</v>
      </c>
      <c r="G29" s="4">
        <v>24.643882964310013</v>
      </c>
      <c r="H29" s="4">
        <v>42.215258410207689</v>
      </c>
      <c r="I29" s="4">
        <v>-8.9711029367163189</v>
      </c>
      <c r="J29" s="13">
        <v>-4.9393369003154071</v>
      </c>
      <c r="K29" s="13">
        <v>-6.7954740262723856</v>
      </c>
      <c r="N29" s="12">
        <f t="shared" si="1"/>
        <v>5.2463981520808521E-2</v>
      </c>
      <c r="O29" s="12">
        <f t="shared" si="2"/>
        <v>0.24643882964310013</v>
      </c>
      <c r="P29" s="12">
        <f t="shared" si="3"/>
        <v>0.4221525841020769</v>
      </c>
      <c r="Q29" s="12">
        <f t="shared" si="4"/>
        <v>-8.9711029367163186E-2</v>
      </c>
      <c r="R29" s="12">
        <f t="shared" si="5"/>
        <v>-4.9393369003154074E-2</v>
      </c>
      <c r="S29" s="12">
        <f t="shared" si="6"/>
        <v>-6.7954740262723856E-2</v>
      </c>
    </row>
    <row r="30" spans="1:19" ht="47.25">
      <c r="A30" s="1" t="s">
        <v>62</v>
      </c>
      <c r="B30" s="1" t="s">
        <v>63</v>
      </c>
      <c r="C30" s="2" t="s">
        <v>7</v>
      </c>
      <c r="D30" s="2" t="s">
        <v>8</v>
      </c>
      <c r="E30" s="3" t="s">
        <v>9</v>
      </c>
      <c r="F30" s="4">
        <v>1.3143090539968232</v>
      </c>
      <c r="G30" s="4">
        <v>1.344453634552679</v>
      </c>
      <c r="H30" s="4">
        <v>1.2805982109686636</v>
      </c>
      <c r="I30" s="4">
        <v>1.2356277398442674</v>
      </c>
      <c r="J30" s="13">
        <v>1.1864891757339164</v>
      </c>
      <c r="K30" s="13">
        <v>1.1685771042676512</v>
      </c>
      <c r="N30" s="12">
        <f t="shared" si="1"/>
        <v>1.3143090539968231E-2</v>
      </c>
      <c r="O30" s="12">
        <f t="shared" si="2"/>
        <v>1.3444536345526789E-2</v>
      </c>
      <c r="P30" s="12">
        <f t="shared" si="3"/>
        <v>1.2805982109686635E-2</v>
      </c>
      <c r="Q30" s="12">
        <f t="shared" si="4"/>
        <v>1.2356277398442674E-2</v>
      </c>
      <c r="R30" s="12">
        <f t="shared" si="5"/>
        <v>1.1864891757339164E-2</v>
      </c>
      <c r="S30" s="12">
        <f t="shared" si="6"/>
        <v>1.1685771042676511E-2</v>
      </c>
    </row>
    <row r="31" spans="1:19" ht="47.25">
      <c r="A31" s="1" t="s">
        <v>64</v>
      </c>
      <c r="B31" s="1" t="s">
        <v>65</v>
      </c>
      <c r="C31" s="2" t="s">
        <v>7</v>
      </c>
      <c r="D31" s="2" t="s">
        <v>8</v>
      </c>
      <c r="E31" s="3" t="s">
        <v>9</v>
      </c>
      <c r="F31" s="4">
        <v>-0.10811737785456195</v>
      </c>
      <c r="G31" s="4">
        <v>-0.11581737529193048</v>
      </c>
      <c r="H31" s="4">
        <v>-0.50021264583280844</v>
      </c>
      <c r="I31" s="4">
        <v>-1.420153257331654</v>
      </c>
      <c r="J31" s="13">
        <v>-1.1368823304058462</v>
      </c>
      <c r="K31" s="13">
        <v>-1.992386875680904</v>
      </c>
      <c r="N31" s="12">
        <f t="shared" si="1"/>
        <v>-1.0811737785456194E-3</v>
      </c>
      <c r="O31" s="12">
        <f t="shared" si="2"/>
        <v>-1.1581737529193048E-3</v>
      </c>
      <c r="P31" s="12">
        <f t="shared" si="3"/>
        <v>-5.0021264583280847E-3</v>
      </c>
      <c r="Q31" s="12">
        <f t="shared" si="4"/>
        <v>-1.4201532573316539E-2</v>
      </c>
      <c r="R31" s="12">
        <f t="shared" si="5"/>
        <v>-1.1368823304058463E-2</v>
      </c>
      <c r="S31" s="12">
        <f t="shared" si="6"/>
        <v>-1.992386875680904E-2</v>
      </c>
    </row>
    <row r="32" spans="1:19" ht="47.25">
      <c r="A32" s="1" t="s">
        <v>66</v>
      </c>
      <c r="B32" s="1" t="s">
        <v>67</v>
      </c>
      <c r="C32" s="2" t="s">
        <v>7</v>
      </c>
      <c r="D32" s="2" t="s">
        <v>8</v>
      </c>
      <c r="E32" s="3" t="s">
        <v>9</v>
      </c>
      <c r="F32" s="4">
        <v>8.4627895981087473</v>
      </c>
      <c r="G32" s="4">
        <v>5.8987028833526081</v>
      </c>
      <c r="H32" s="4">
        <v>6.5956136445546862</v>
      </c>
      <c r="I32" s="4">
        <v>9.6050852573356948</v>
      </c>
      <c r="J32" s="13">
        <v>-0.30771517384145797</v>
      </c>
      <c r="K32" s="13">
        <v>-0.30771517384145797</v>
      </c>
      <c r="N32" s="12">
        <f t="shared" si="1"/>
        <v>8.462789598108747E-2</v>
      </c>
      <c r="O32" s="12">
        <f t="shared" si="2"/>
        <v>5.8987028833526078E-2</v>
      </c>
      <c r="P32" s="12">
        <f t="shared" si="3"/>
        <v>6.5956136445546862E-2</v>
      </c>
      <c r="Q32" s="12">
        <f t="shared" si="4"/>
        <v>9.6050852573356951E-2</v>
      </c>
      <c r="R32" s="12">
        <f t="shared" si="5"/>
        <v>-3.0771517384145797E-3</v>
      </c>
      <c r="S32" s="12">
        <f t="shared" si="6"/>
        <v>-3.0771517384145797E-3</v>
      </c>
    </row>
    <row r="33" spans="1:19" ht="78.75">
      <c r="A33" s="1" t="s">
        <v>68</v>
      </c>
      <c r="B33" s="1" t="s">
        <v>69</v>
      </c>
      <c r="C33" s="2" t="s">
        <v>7</v>
      </c>
      <c r="D33" s="2" t="s">
        <v>8</v>
      </c>
      <c r="E33" s="3" t="s">
        <v>9</v>
      </c>
      <c r="F33" s="4">
        <v>1.8802489718916926</v>
      </c>
      <c r="G33" s="4">
        <v>2.8452893254317808</v>
      </c>
      <c r="H33" s="4">
        <v>2.9393282737178614</v>
      </c>
      <c r="I33" s="4">
        <v>3.0612288042375964</v>
      </c>
      <c r="J33" s="13">
        <v>3.226066195666264</v>
      </c>
      <c r="K33" s="13">
        <v>2.7569772225976696</v>
      </c>
      <c r="N33" s="12">
        <f t="shared" si="1"/>
        <v>1.8802489718916925E-2</v>
      </c>
      <c r="O33" s="12">
        <f t="shared" si="2"/>
        <v>2.845289325431781E-2</v>
      </c>
      <c r="P33" s="12">
        <f t="shared" si="3"/>
        <v>2.9393282737178613E-2</v>
      </c>
      <c r="Q33" s="12">
        <f t="shared" si="4"/>
        <v>3.0612288042375965E-2</v>
      </c>
      <c r="R33" s="12">
        <f t="shared" si="5"/>
        <v>3.2260661956662641E-2</v>
      </c>
      <c r="S33" s="12">
        <f t="shared" si="6"/>
        <v>2.7569772225976695E-2</v>
      </c>
    </row>
    <row r="34" spans="1:19" ht="63">
      <c r="A34" s="1" t="s">
        <v>70</v>
      </c>
      <c r="B34" s="1" t="s">
        <v>71</v>
      </c>
      <c r="C34" s="2" t="s">
        <v>7</v>
      </c>
      <c r="D34" s="2" t="s">
        <v>8</v>
      </c>
      <c r="E34" s="3" t="s">
        <v>9</v>
      </c>
      <c r="F34" s="4">
        <v>1.2996891286405845</v>
      </c>
      <c r="G34" s="4">
        <v>1.2715824769085207</v>
      </c>
      <c r="H34" s="4">
        <v>1.2417196460062327</v>
      </c>
      <c r="I34" s="4">
        <v>1.1229982082730243</v>
      </c>
      <c r="J34" s="13">
        <v>1.1407458417828882</v>
      </c>
      <c r="K34" s="13">
        <v>1.2148827690081867</v>
      </c>
      <c r="N34" s="12">
        <f t="shared" si="1"/>
        <v>1.2996891286405845E-2</v>
      </c>
      <c r="O34" s="12">
        <f t="shared" si="2"/>
        <v>1.2715824769085206E-2</v>
      </c>
      <c r="P34" s="12">
        <f t="shared" si="3"/>
        <v>1.2417196460062327E-2</v>
      </c>
      <c r="Q34" s="12">
        <f t="shared" si="4"/>
        <v>1.1229982082730244E-2</v>
      </c>
      <c r="R34" s="12">
        <f t="shared" si="5"/>
        <v>1.1407458417828881E-2</v>
      </c>
      <c r="S34" s="12">
        <f t="shared" si="6"/>
        <v>1.2148827690081868E-2</v>
      </c>
    </row>
    <row r="35" spans="1:19" ht="31.5">
      <c r="A35" s="1" t="s">
        <v>72</v>
      </c>
      <c r="B35" s="1" t="s">
        <v>73</v>
      </c>
      <c r="C35" s="2" t="s">
        <v>7</v>
      </c>
      <c r="D35" s="2" t="s">
        <v>8</v>
      </c>
      <c r="E35" s="3" t="s">
        <v>9</v>
      </c>
      <c r="F35" s="4">
        <v>-1.735024966077789</v>
      </c>
      <c r="G35" s="4">
        <v>-0.53029650292734587</v>
      </c>
      <c r="H35" s="4">
        <v>-0.61172401557539646</v>
      </c>
      <c r="I35" s="4">
        <v>-0.66405976818734591</v>
      </c>
      <c r="J35" s="13">
        <v>-0.73881065293646309</v>
      </c>
      <c r="K35" s="13">
        <v>4.7332596946940333</v>
      </c>
      <c r="N35" s="12">
        <f t="shared" si="1"/>
        <v>-1.7350249660777889E-2</v>
      </c>
      <c r="O35" s="12">
        <f t="shared" si="2"/>
        <v>-5.3029650292734584E-3</v>
      </c>
      <c r="P35" s="12">
        <f t="shared" si="3"/>
        <v>-6.1172401557539648E-3</v>
      </c>
      <c r="Q35" s="12">
        <f t="shared" si="4"/>
        <v>-6.6405976818734594E-3</v>
      </c>
      <c r="R35" s="12">
        <f t="shared" si="5"/>
        <v>-7.3881065293646304E-3</v>
      </c>
      <c r="S35" s="12">
        <f t="shared" si="6"/>
        <v>4.7332596946940336E-2</v>
      </c>
    </row>
    <row r="36" spans="1:19" ht="47.25">
      <c r="A36" s="1" t="s">
        <v>74</v>
      </c>
      <c r="B36" s="1" t="s">
        <v>75</v>
      </c>
      <c r="C36" s="2" t="s">
        <v>7</v>
      </c>
      <c r="D36" s="2" t="s">
        <v>8</v>
      </c>
      <c r="E36" s="3" t="s">
        <v>9</v>
      </c>
      <c r="F36" s="4">
        <v>-5.8709267876087887</v>
      </c>
      <c r="G36" s="4">
        <v>-0.75296929911909549</v>
      </c>
      <c r="H36" s="4">
        <v>-0.83906497393083845</v>
      </c>
      <c r="I36" s="4">
        <v>-0.58813875784722458</v>
      </c>
      <c r="J36" s="13">
        <v>-0.55986608618311884</v>
      </c>
      <c r="K36" s="13">
        <v>-0.70808524944229601</v>
      </c>
      <c r="N36" s="12">
        <f t="shared" si="1"/>
        <v>-5.8709267876087885E-2</v>
      </c>
      <c r="O36" s="12">
        <f t="shared" si="2"/>
        <v>-7.529692991190955E-3</v>
      </c>
      <c r="P36" s="12">
        <f t="shared" si="3"/>
        <v>-8.3906497393083854E-3</v>
      </c>
      <c r="Q36" s="12">
        <f t="shared" si="4"/>
        <v>-5.8813875784722459E-3</v>
      </c>
      <c r="R36" s="12">
        <f t="shared" si="5"/>
        <v>-5.5986608618311881E-3</v>
      </c>
      <c r="S36" s="12">
        <f t="shared" si="6"/>
        <v>-7.0808524944229604E-3</v>
      </c>
    </row>
    <row r="37" spans="1:19" ht="63">
      <c r="A37" s="1" t="s">
        <v>76</v>
      </c>
      <c r="B37" s="1" t="s">
        <v>77</v>
      </c>
      <c r="C37" s="2" t="s">
        <v>7</v>
      </c>
      <c r="D37" s="2" t="s">
        <v>8</v>
      </c>
      <c r="E37" s="3" t="s">
        <v>9</v>
      </c>
      <c r="F37" s="4">
        <v>1.1965880650601564</v>
      </c>
      <c r="G37" s="4">
        <v>1.1617341542589286</v>
      </c>
      <c r="H37" s="4">
        <v>1.1296601898307372</v>
      </c>
      <c r="I37" s="4">
        <v>1.143742725712549</v>
      </c>
      <c r="J37" s="13">
        <v>1.1585866597553027</v>
      </c>
      <c r="K37" s="13">
        <v>1.2010522693891066</v>
      </c>
      <c r="N37" s="12">
        <f t="shared" si="1"/>
        <v>1.1965880650601564E-2</v>
      </c>
      <c r="O37" s="12">
        <f t="shared" si="2"/>
        <v>1.1617341542589286E-2</v>
      </c>
      <c r="P37" s="12">
        <f t="shared" si="3"/>
        <v>1.1296601898307373E-2</v>
      </c>
      <c r="Q37" s="12">
        <f t="shared" si="4"/>
        <v>1.1437427257125489E-2</v>
      </c>
      <c r="R37" s="12">
        <f t="shared" si="5"/>
        <v>1.1585866597553028E-2</v>
      </c>
      <c r="S37" s="12">
        <f t="shared" si="6"/>
        <v>1.2010522693891065E-2</v>
      </c>
    </row>
    <row r="38" spans="1:19" ht="63">
      <c r="A38" s="1" t="s">
        <v>78</v>
      </c>
      <c r="B38" s="1" t="s">
        <v>79</v>
      </c>
      <c r="C38" s="2" t="s">
        <v>7</v>
      </c>
      <c r="D38" s="2" t="s">
        <v>8</v>
      </c>
      <c r="E38" s="3" t="s">
        <v>9</v>
      </c>
      <c r="F38" s="4">
        <v>1.5649711645342725</v>
      </c>
      <c r="G38" s="4">
        <v>1.5541754668400538</v>
      </c>
      <c r="H38" s="4">
        <v>1.636449786151575</v>
      </c>
      <c r="I38" s="4">
        <v>1.7821762548326339</v>
      </c>
      <c r="J38" s="13">
        <v>1.4979319149845216</v>
      </c>
      <c r="K38" s="13">
        <v>1.3319290732162774</v>
      </c>
      <c r="N38" s="12">
        <f t="shared" si="1"/>
        <v>1.5649711645342724E-2</v>
      </c>
      <c r="O38" s="12">
        <f t="shared" si="2"/>
        <v>1.5541754668400538E-2</v>
      </c>
      <c r="P38" s="12">
        <f t="shared" si="3"/>
        <v>1.636449786151575E-2</v>
      </c>
      <c r="Q38" s="12">
        <f t="shared" si="4"/>
        <v>1.7821762548326337E-2</v>
      </c>
      <c r="R38" s="12">
        <f t="shared" si="5"/>
        <v>1.4979319149845216E-2</v>
      </c>
      <c r="S38" s="12">
        <f t="shared" si="6"/>
        <v>1.3319290732162774E-2</v>
      </c>
    </row>
    <row r="39" spans="1:19" ht="31.5">
      <c r="A39" s="1" t="s">
        <v>80</v>
      </c>
      <c r="B39" s="1" t="s">
        <v>81</v>
      </c>
      <c r="C39" s="2" t="s">
        <v>7</v>
      </c>
      <c r="D39" s="2" t="s">
        <v>8</v>
      </c>
      <c r="E39" s="3" t="s">
        <v>9</v>
      </c>
      <c r="F39" s="4">
        <v>3.7333709650591196</v>
      </c>
      <c r="G39" s="4">
        <v>3.2767667877749904</v>
      </c>
      <c r="H39" s="4">
        <v>3.3958752227285656</v>
      </c>
      <c r="I39" s="4">
        <v>3.852525127084069</v>
      </c>
      <c r="J39" s="13">
        <v>4.7156249223559952</v>
      </c>
      <c r="K39" s="13">
        <v>3.9803145644735443</v>
      </c>
      <c r="N39" s="12">
        <f t="shared" si="1"/>
        <v>3.7333709650591199E-2</v>
      </c>
      <c r="O39" s="12">
        <f t="shared" si="2"/>
        <v>3.2767667877749901E-2</v>
      </c>
      <c r="P39" s="12">
        <f t="shared" si="3"/>
        <v>3.3958752227285657E-2</v>
      </c>
      <c r="Q39" s="12">
        <f t="shared" si="4"/>
        <v>3.8525251270840694E-2</v>
      </c>
      <c r="R39" s="12">
        <f t="shared" si="5"/>
        <v>4.7156249223559953E-2</v>
      </c>
      <c r="S39" s="12">
        <f t="shared" si="6"/>
        <v>3.9803145644735444E-2</v>
      </c>
    </row>
    <row r="40" spans="1:19" ht="47.25">
      <c r="A40" s="1" t="s">
        <v>82</v>
      </c>
      <c r="B40" s="1" t="s">
        <v>83</v>
      </c>
      <c r="C40" s="2" t="s">
        <v>7</v>
      </c>
      <c r="D40" s="2" t="s">
        <v>8</v>
      </c>
      <c r="E40" s="3" t="s">
        <v>9</v>
      </c>
      <c r="F40" s="4">
        <v>1.0114384257080293</v>
      </c>
      <c r="G40" s="4">
        <v>0.91156856598915081</v>
      </c>
      <c r="H40" s="4">
        <v>0.90867693858134602</v>
      </c>
      <c r="I40" s="4">
        <v>0.91633173543298063</v>
      </c>
      <c r="J40" s="13">
        <v>0.97392045087892587</v>
      </c>
      <c r="K40" s="13">
        <v>0.97392045087892587</v>
      </c>
      <c r="N40" s="12">
        <f t="shared" si="1"/>
        <v>1.0114384257080293E-2</v>
      </c>
      <c r="O40" s="12">
        <f t="shared" si="2"/>
        <v>9.1156856598915079E-3</v>
      </c>
      <c r="P40" s="12">
        <f t="shared" si="3"/>
        <v>9.0867693858134608E-3</v>
      </c>
      <c r="Q40" s="12">
        <f t="shared" si="4"/>
        <v>9.1633173543298058E-3</v>
      </c>
      <c r="R40" s="12">
        <f t="shared" si="5"/>
        <v>9.7392045087892586E-3</v>
      </c>
      <c r="S40" s="12">
        <f t="shared" si="6"/>
        <v>9.7392045087892586E-3</v>
      </c>
    </row>
    <row r="41" spans="1:19" ht="63">
      <c r="A41" s="1" t="s">
        <v>84</v>
      </c>
      <c r="B41" s="1" t="s">
        <v>85</v>
      </c>
      <c r="C41" s="2" t="s">
        <v>7</v>
      </c>
      <c r="D41" s="2" t="s">
        <v>8</v>
      </c>
      <c r="E41" s="3" t="s">
        <v>9</v>
      </c>
      <c r="F41" s="4">
        <v>2.2713921517044029</v>
      </c>
      <c r="G41" s="4">
        <v>2.2948036439274495</v>
      </c>
      <c r="H41" s="4">
        <v>2.2887122473697916</v>
      </c>
      <c r="I41" s="4">
        <v>2.3481502319637371</v>
      </c>
      <c r="J41" s="13">
        <v>2.4002559598520956</v>
      </c>
      <c r="K41" s="13">
        <v>2.7953507746339774</v>
      </c>
      <c r="N41" s="12">
        <f t="shared" si="1"/>
        <v>2.2713921517044031E-2</v>
      </c>
      <c r="O41" s="12">
        <f t="shared" si="2"/>
        <v>2.2948036439274497E-2</v>
      </c>
      <c r="P41" s="12">
        <f t="shared" si="3"/>
        <v>2.2887122473697917E-2</v>
      </c>
      <c r="Q41" s="12">
        <f t="shared" si="4"/>
        <v>2.348150231963737E-2</v>
      </c>
      <c r="R41" s="12">
        <f t="shared" si="5"/>
        <v>2.4002559598520955E-2</v>
      </c>
      <c r="S41" s="12">
        <f t="shared" si="6"/>
        <v>2.7953507746339774E-2</v>
      </c>
    </row>
    <row r="42" spans="1:19" ht="47.25">
      <c r="A42" s="1" t="s">
        <v>86</v>
      </c>
      <c r="B42" s="1" t="s">
        <v>87</v>
      </c>
      <c r="C42" s="2" t="s">
        <v>7</v>
      </c>
      <c r="D42" s="2" t="s">
        <v>8</v>
      </c>
      <c r="E42" s="3" t="s">
        <v>9</v>
      </c>
      <c r="F42" s="4">
        <v>-24.288877353117183</v>
      </c>
      <c r="G42" s="4">
        <v>3.1634547880124173</v>
      </c>
      <c r="H42" s="4">
        <v>2.6461742294417308</v>
      </c>
      <c r="I42" s="4">
        <v>1.6604237462613711</v>
      </c>
      <c r="J42" s="13">
        <v>1.4553333388609035</v>
      </c>
      <c r="K42" s="13">
        <v>1.8423599413408374</v>
      </c>
      <c r="N42" s="12">
        <f t="shared" si="1"/>
        <v>-0.24288877353117183</v>
      </c>
      <c r="O42" s="12">
        <f t="shared" si="2"/>
        <v>3.1634547880124174E-2</v>
      </c>
      <c r="P42" s="12">
        <f t="shared" si="3"/>
        <v>2.6461742294417306E-2</v>
      </c>
      <c r="Q42" s="12">
        <f t="shared" si="4"/>
        <v>1.6604237462613712E-2</v>
      </c>
      <c r="R42" s="12">
        <f t="shared" si="5"/>
        <v>1.4553333388609035E-2</v>
      </c>
      <c r="S42" s="12">
        <f t="shared" si="6"/>
        <v>1.8423599413408372E-2</v>
      </c>
    </row>
    <row r="43" spans="1:19" ht="63">
      <c r="A43" s="1" t="s">
        <v>88</v>
      </c>
      <c r="B43" s="1" t="s">
        <v>89</v>
      </c>
      <c r="C43" s="2" t="s">
        <v>7</v>
      </c>
      <c r="D43" s="2" t="s">
        <v>8</v>
      </c>
      <c r="E43" s="3" t="s">
        <v>9</v>
      </c>
      <c r="F43" s="5">
        <v>1.541323563197543</v>
      </c>
      <c r="G43" s="4">
        <v>1.6303344592872351</v>
      </c>
      <c r="H43" s="4">
        <v>1.3323194010874468</v>
      </c>
      <c r="I43" s="4">
        <v>1.3357803732417732</v>
      </c>
      <c r="J43" s="13">
        <v>1.3805337675409157</v>
      </c>
      <c r="K43" s="13">
        <v>1.1953337547481424</v>
      </c>
      <c r="N43" s="12">
        <f t="shared" si="1"/>
        <v>1.5413235631975431E-2</v>
      </c>
      <c r="O43" s="12">
        <f t="shared" si="2"/>
        <v>1.6303344592872349E-2</v>
      </c>
      <c r="P43" s="12">
        <f t="shared" si="3"/>
        <v>1.3323194010874468E-2</v>
      </c>
      <c r="Q43" s="12">
        <f t="shared" si="4"/>
        <v>1.3357803732417732E-2</v>
      </c>
      <c r="R43" s="12">
        <f t="shared" si="5"/>
        <v>1.3805337675409157E-2</v>
      </c>
      <c r="S43" s="12">
        <f t="shared" si="6"/>
        <v>1.1953337547481424E-2</v>
      </c>
    </row>
    <row r="44" spans="1:19" ht="47.25">
      <c r="A44" s="1" t="s">
        <v>90</v>
      </c>
      <c r="B44" s="1" t="s">
        <v>91</v>
      </c>
      <c r="C44" s="2" t="s">
        <v>7</v>
      </c>
      <c r="D44" s="2" t="s">
        <v>8</v>
      </c>
      <c r="E44" s="3" t="s">
        <v>9</v>
      </c>
      <c r="F44" s="4">
        <v>1.5843378596432918</v>
      </c>
      <c r="G44" s="4">
        <v>1.332659585653867</v>
      </c>
      <c r="H44" s="4">
        <v>1.5108428890145251</v>
      </c>
      <c r="I44" s="4">
        <v>1.6512995262715016</v>
      </c>
      <c r="J44" s="13">
        <v>9.6347963991336556</v>
      </c>
      <c r="K44" s="13">
        <v>9.6347963991336556</v>
      </c>
      <c r="N44" s="12">
        <f t="shared" si="1"/>
        <v>1.5843378596432919E-2</v>
      </c>
      <c r="O44" s="12">
        <f t="shared" si="2"/>
        <v>1.332659585653867E-2</v>
      </c>
      <c r="P44" s="12">
        <f t="shared" si="3"/>
        <v>1.5108428890145251E-2</v>
      </c>
      <c r="Q44" s="12">
        <f t="shared" si="4"/>
        <v>1.6512995262715015E-2</v>
      </c>
      <c r="R44" s="12">
        <f t="shared" si="5"/>
        <v>9.6347963991336549E-2</v>
      </c>
      <c r="S44" s="12">
        <f t="shared" si="6"/>
        <v>9.6347963991336549E-2</v>
      </c>
    </row>
    <row r="45" spans="1:19" ht="63">
      <c r="A45" s="1" t="s">
        <v>92</v>
      </c>
      <c r="B45" s="1" t="s">
        <v>93</v>
      </c>
      <c r="C45" s="2" t="s">
        <v>7</v>
      </c>
      <c r="D45" s="2" t="s">
        <v>8</v>
      </c>
      <c r="E45" s="3" t="s">
        <v>9</v>
      </c>
      <c r="F45" s="4">
        <v>-1.2032205017122923</v>
      </c>
      <c r="G45" s="4">
        <v>-0.93221561253901997</v>
      </c>
      <c r="H45" s="4">
        <v>-0.92318932179193935</v>
      </c>
      <c r="I45" s="4">
        <v>-1.106625718428798</v>
      </c>
      <c r="J45" s="13">
        <v>-1.3387564552918163</v>
      </c>
      <c r="K45" s="13">
        <v>-3.4737107867790442</v>
      </c>
      <c r="N45" s="12">
        <f t="shared" si="1"/>
        <v>-1.2032205017122924E-2</v>
      </c>
      <c r="O45" s="12">
        <f t="shared" si="2"/>
        <v>-9.3221561253901998E-3</v>
      </c>
      <c r="P45" s="12">
        <f t="shared" si="3"/>
        <v>-9.231893217919394E-3</v>
      </c>
      <c r="Q45" s="12">
        <f t="shared" si="4"/>
        <v>-1.106625718428798E-2</v>
      </c>
      <c r="R45" s="12">
        <f t="shared" si="5"/>
        <v>-1.3387564552918164E-2</v>
      </c>
      <c r="S45" s="12">
        <f t="shared" si="6"/>
        <v>-3.473710786779044E-2</v>
      </c>
    </row>
  </sheetData>
  <mergeCells count="6">
    <mergeCell ref="F1:K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45"/>
  <sheetViews>
    <sheetView topLeftCell="B1" zoomScale="46" zoomScaleNormal="46" workbookViewId="0">
      <selection activeCell="J54" sqref="J54"/>
    </sheetView>
  </sheetViews>
  <sheetFormatPr defaultColWidth="11" defaultRowHeight="15.75"/>
  <cols>
    <col min="1" max="1" width="14.375" bestFit="1" customWidth="1"/>
    <col min="2" max="2" width="14.5" bestFit="1" customWidth="1"/>
    <col min="3" max="3" width="19.375" bestFit="1" customWidth="1"/>
    <col min="4" max="4" width="18.5" bestFit="1" customWidth="1"/>
    <col min="5" max="5" width="12.125" customWidth="1"/>
    <col min="6" max="6" width="14" customWidth="1"/>
    <col min="7" max="7" width="13.875" bestFit="1" customWidth="1"/>
    <col min="8" max="8" width="14" bestFit="1" customWidth="1"/>
    <col min="9" max="9" width="15.125" customWidth="1"/>
    <col min="10" max="10" width="14.5" customWidth="1"/>
    <col min="12" max="12" width="11.25" bestFit="1" customWidth="1"/>
  </cols>
  <sheetData>
    <row r="1" spans="1:10">
      <c r="A1" s="52" t="s">
        <v>0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100</v>
      </c>
      <c r="G1" s="52"/>
      <c r="H1" s="52"/>
      <c r="I1" s="52"/>
      <c r="J1" s="52"/>
    </row>
    <row r="2" spans="1:10">
      <c r="A2" s="52"/>
      <c r="B2" s="52"/>
      <c r="C2" s="52"/>
      <c r="D2" s="52"/>
      <c r="E2" s="52"/>
      <c r="F2" s="11">
        <v>2013</v>
      </c>
      <c r="G2" s="11">
        <v>2014</v>
      </c>
      <c r="H2" s="11">
        <v>2015</v>
      </c>
      <c r="I2" s="11">
        <v>2016</v>
      </c>
      <c r="J2" s="11">
        <v>2017</v>
      </c>
    </row>
    <row r="3" spans="1:10" ht="47.25">
      <c r="A3" s="1" t="s">
        <v>5</v>
      </c>
      <c r="B3" s="1" t="s">
        <v>6</v>
      </c>
      <c r="C3" s="2" t="s">
        <v>7</v>
      </c>
      <c r="D3" s="2" t="s">
        <v>8</v>
      </c>
      <c r="E3" s="3" t="s">
        <v>9</v>
      </c>
      <c r="F3" s="48">
        <v>6062.2</v>
      </c>
      <c r="G3" s="48">
        <v>8879.9</v>
      </c>
      <c r="H3" s="48">
        <v>33489.199999999997</v>
      </c>
      <c r="I3" s="48">
        <v>81768</v>
      </c>
      <c r="J3" s="48">
        <v>46889.332000000002</v>
      </c>
    </row>
    <row r="4" spans="1:10" ht="47.25">
      <c r="A4" s="1" t="s">
        <v>10</v>
      </c>
      <c r="B4" s="1" t="s">
        <v>11</v>
      </c>
      <c r="C4" s="2" t="s">
        <v>7</v>
      </c>
      <c r="D4" s="2" t="s">
        <v>8</v>
      </c>
      <c r="E4" s="3" t="s">
        <v>9</v>
      </c>
      <c r="F4" s="48">
        <v>27215</v>
      </c>
      <c r="G4" s="48">
        <v>50531.1</v>
      </c>
      <c r="H4" s="48">
        <v>37826.300000000003</v>
      </c>
      <c r="I4" s="48">
        <v>31570</v>
      </c>
      <c r="J4" s="48">
        <v>23462</v>
      </c>
    </row>
    <row r="5" spans="1:10" ht="47.25">
      <c r="A5" s="1" t="s">
        <v>12</v>
      </c>
      <c r="B5" s="1" t="s">
        <v>13</v>
      </c>
      <c r="C5" s="2" t="s">
        <v>7</v>
      </c>
      <c r="D5" s="2" t="s">
        <v>8</v>
      </c>
      <c r="E5" s="3" t="s">
        <v>9</v>
      </c>
      <c r="F5" s="48">
        <v>2224086.9</v>
      </c>
      <c r="G5" s="48">
        <v>2267781.7000000002</v>
      </c>
      <c r="H5" s="48">
        <v>2933134.5</v>
      </c>
      <c r="I5" s="48">
        <v>3624571.5</v>
      </c>
      <c r="J5" s="48">
        <v>3802681.2</v>
      </c>
    </row>
    <row r="6" spans="1:10" ht="31.5">
      <c r="A6" s="1" t="s">
        <v>14</v>
      </c>
      <c r="B6" s="1" t="s">
        <v>15</v>
      </c>
      <c r="C6" s="2" t="s">
        <v>7</v>
      </c>
      <c r="D6" s="2" t="s">
        <v>8</v>
      </c>
      <c r="E6" s="3" t="s">
        <v>9</v>
      </c>
      <c r="F6" s="48">
        <v>6049</v>
      </c>
      <c r="G6" s="48">
        <v>16330</v>
      </c>
      <c r="H6" s="48">
        <v>48281.3</v>
      </c>
      <c r="I6" s="48">
        <v>102923</v>
      </c>
      <c r="J6" s="48">
        <v>151162.79999999999</v>
      </c>
    </row>
    <row r="7" spans="1:10" ht="63">
      <c r="A7" s="1" t="s">
        <v>16</v>
      </c>
      <c r="B7" s="1" t="s">
        <v>17</v>
      </c>
      <c r="C7" s="2" t="s">
        <v>7</v>
      </c>
      <c r="D7" s="2" t="s">
        <v>8</v>
      </c>
      <c r="E7" s="3" t="s">
        <v>9</v>
      </c>
      <c r="F7" s="48">
        <v>301872.8</v>
      </c>
      <c r="G7" s="48">
        <v>328889.7</v>
      </c>
      <c r="H7" s="48">
        <v>404571.7</v>
      </c>
      <c r="I7" s="48">
        <v>498786.9</v>
      </c>
      <c r="J7" s="48">
        <v>1127428.8999999999</v>
      </c>
    </row>
    <row r="8" spans="1:10" ht="47.25">
      <c r="A8" s="1" t="s">
        <v>18</v>
      </c>
      <c r="B8" s="1" t="s">
        <v>19</v>
      </c>
      <c r="C8" s="2" t="s">
        <v>7</v>
      </c>
      <c r="D8" s="2" t="s">
        <v>8</v>
      </c>
      <c r="E8" s="3" t="s">
        <v>9</v>
      </c>
      <c r="F8" s="48">
        <v>6902.3360000000002</v>
      </c>
      <c r="G8" s="48">
        <v>73410.7</v>
      </c>
      <c r="H8" s="48">
        <v>89513.1</v>
      </c>
      <c r="I8" s="48">
        <v>77658.3</v>
      </c>
      <c r="J8" s="48">
        <v>19948.565999999999</v>
      </c>
    </row>
    <row r="9" spans="1:10" ht="47.25">
      <c r="A9" s="1" t="s">
        <v>20</v>
      </c>
      <c r="B9" s="1" t="s">
        <v>21</v>
      </c>
      <c r="C9" s="2" t="s">
        <v>7</v>
      </c>
      <c r="D9" s="2" t="s">
        <v>8</v>
      </c>
      <c r="E9" s="3" t="s">
        <v>9</v>
      </c>
      <c r="F9" s="48">
        <v>1175771.3999999999</v>
      </c>
      <c r="G9" s="48">
        <v>1529497.1</v>
      </c>
      <c r="H9" s="48">
        <v>1875484.5</v>
      </c>
      <c r="I9" s="48">
        <v>2697199.6</v>
      </c>
      <c r="J9" s="48">
        <v>1923000</v>
      </c>
    </row>
    <row r="10" spans="1:10" ht="47.25">
      <c r="A10" s="1" t="s">
        <v>22</v>
      </c>
      <c r="B10" s="1" t="s">
        <v>23</v>
      </c>
      <c r="C10" s="2" t="s">
        <v>7</v>
      </c>
      <c r="D10" s="2" t="s">
        <v>8</v>
      </c>
      <c r="E10" s="3" t="s">
        <v>9</v>
      </c>
      <c r="F10" s="48">
        <v>13767</v>
      </c>
      <c r="G10" s="48">
        <v>15940</v>
      </c>
      <c r="H10" s="48">
        <v>47654.3</v>
      </c>
      <c r="I10" s="48">
        <v>210847</v>
      </c>
      <c r="J10" s="48">
        <v>198082.8</v>
      </c>
    </row>
    <row r="11" spans="1:10" ht="47.25">
      <c r="A11" s="1" t="s">
        <v>24</v>
      </c>
      <c r="B11" s="1" t="s">
        <v>25</v>
      </c>
      <c r="C11" s="2" t="s">
        <v>7</v>
      </c>
      <c r="D11" s="2" t="s">
        <v>8</v>
      </c>
      <c r="E11" s="3" t="s">
        <v>9</v>
      </c>
      <c r="F11" s="48">
        <v>1372759.3</v>
      </c>
      <c r="G11" s="48">
        <v>2067463.2</v>
      </c>
      <c r="H11" s="48">
        <v>2801273.7</v>
      </c>
      <c r="I11" s="48">
        <v>5451446.2000000002</v>
      </c>
      <c r="J11" s="48">
        <v>6944909.0999999996</v>
      </c>
    </row>
    <row r="12" spans="1:10" ht="63">
      <c r="A12" s="1" t="s">
        <v>26</v>
      </c>
      <c r="B12" s="1" t="s">
        <v>27</v>
      </c>
      <c r="C12" s="2" t="s">
        <v>7</v>
      </c>
      <c r="D12" s="2" t="s">
        <v>8</v>
      </c>
      <c r="E12" s="3" t="s">
        <v>9</v>
      </c>
      <c r="F12" s="48">
        <v>92563.9</v>
      </c>
      <c r="G12" s="48">
        <v>187562.4</v>
      </c>
      <c r="H12" s="48">
        <v>135890.9</v>
      </c>
      <c r="I12" s="48">
        <v>194880</v>
      </c>
      <c r="J12" s="48">
        <v>228260</v>
      </c>
    </row>
    <row r="13" spans="1:10" ht="47.25">
      <c r="A13" s="1" t="s">
        <v>28</v>
      </c>
      <c r="B13" s="1" t="s">
        <v>29</v>
      </c>
      <c r="C13" s="2" t="s">
        <v>7</v>
      </c>
      <c r="D13" s="2" t="s">
        <v>8</v>
      </c>
      <c r="E13" s="3" t="s">
        <v>9</v>
      </c>
      <c r="F13" s="48">
        <v>3497418.2</v>
      </c>
      <c r="G13" s="48">
        <v>6885546.0999999996</v>
      </c>
      <c r="H13" s="48">
        <v>6639492.2000000002</v>
      </c>
      <c r="I13" s="48">
        <v>6894088</v>
      </c>
      <c r="J13" s="48">
        <v>6827243.2000000002</v>
      </c>
    </row>
    <row r="14" spans="1:10" ht="63">
      <c r="A14" s="1" t="s">
        <v>30</v>
      </c>
      <c r="B14" s="1" t="s">
        <v>31</v>
      </c>
      <c r="C14" s="2" t="s">
        <v>7</v>
      </c>
      <c r="D14" s="2" t="s">
        <v>8</v>
      </c>
      <c r="E14" s="3" t="s">
        <v>9</v>
      </c>
      <c r="F14" s="48">
        <v>2133292.9</v>
      </c>
      <c r="G14" s="48">
        <v>2683271.5</v>
      </c>
      <c r="H14" s="48">
        <v>3380250.5</v>
      </c>
      <c r="I14" s="48">
        <v>3303104.5</v>
      </c>
      <c r="J14" s="48">
        <v>2841183.2</v>
      </c>
    </row>
    <row r="15" spans="1:10" ht="47.25">
      <c r="A15" s="1" t="s">
        <v>32</v>
      </c>
      <c r="B15" s="1" t="s">
        <v>33</v>
      </c>
      <c r="C15" s="2" t="s">
        <v>7</v>
      </c>
      <c r="D15" s="2" t="s">
        <v>8</v>
      </c>
      <c r="E15" s="3" t="s">
        <v>9</v>
      </c>
      <c r="F15" s="48">
        <v>3637.4625999999998</v>
      </c>
      <c r="G15" s="48">
        <v>7367.9</v>
      </c>
      <c r="H15" s="48">
        <v>8469.7999999999993</v>
      </c>
      <c r="I15" s="48">
        <v>18806.7</v>
      </c>
      <c r="J15" s="48">
        <v>35520.1</v>
      </c>
    </row>
    <row r="16" spans="1:10" ht="47.25">
      <c r="A16" s="1" t="s">
        <v>34</v>
      </c>
      <c r="B16" s="1" t="s">
        <v>35</v>
      </c>
      <c r="C16" s="2" t="s">
        <v>7</v>
      </c>
      <c r="D16" s="2" t="s">
        <v>8</v>
      </c>
      <c r="E16" s="3" t="s">
        <v>9</v>
      </c>
      <c r="F16" s="48">
        <v>19708.8</v>
      </c>
      <c r="G16" s="48">
        <v>54232</v>
      </c>
      <c r="H16" s="48">
        <v>106905.8</v>
      </c>
      <c r="I16" s="48">
        <v>39558.1</v>
      </c>
      <c r="J16" s="48">
        <v>55359.6</v>
      </c>
    </row>
    <row r="17" spans="1:10" ht="63">
      <c r="A17" s="1" t="s">
        <v>36</v>
      </c>
      <c r="B17" s="1" t="s">
        <v>37</v>
      </c>
      <c r="C17" s="2" t="s">
        <v>7</v>
      </c>
      <c r="D17" s="2" t="s">
        <v>8</v>
      </c>
      <c r="E17" s="3" t="s">
        <v>9</v>
      </c>
      <c r="F17" s="48" t="s">
        <v>37</v>
      </c>
      <c r="G17" s="48" t="s">
        <v>37</v>
      </c>
      <c r="H17" s="48" t="s">
        <v>37</v>
      </c>
      <c r="I17" s="48" t="s">
        <v>37</v>
      </c>
      <c r="J17" s="48" t="s">
        <v>37</v>
      </c>
    </row>
    <row r="18" spans="1:10" ht="47.25">
      <c r="A18" s="1" t="s">
        <v>38</v>
      </c>
      <c r="B18" s="1" t="s">
        <v>39</v>
      </c>
      <c r="C18" s="2" t="s">
        <v>7</v>
      </c>
      <c r="D18" s="2" t="s">
        <v>8</v>
      </c>
      <c r="E18" s="3" t="s">
        <v>9</v>
      </c>
      <c r="F18" s="48" t="s">
        <v>37</v>
      </c>
      <c r="G18" s="48">
        <v>9789</v>
      </c>
      <c r="H18" s="48">
        <v>3062</v>
      </c>
      <c r="I18" s="48">
        <v>43154</v>
      </c>
      <c r="J18" s="48">
        <v>67663.899999999994</v>
      </c>
    </row>
    <row r="19" spans="1:10" ht="47.25">
      <c r="A19" s="1" t="s">
        <v>40</v>
      </c>
      <c r="B19" s="1" t="s">
        <v>41</v>
      </c>
      <c r="C19" s="2" t="s">
        <v>7</v>
      </c>
      <c r="D19" s="2" t="s">
        <v>8</v>
      </c>
      <c r="E19" s="3" t="s">
        <v>9</v>
      </c>
      <c r="F19" s="48">
        <v>9020745.4000000004</v>
      </c>
      <c r="G19" s="48">
        <v>11410241.4</v>
      </c>
      <c r="H19" s="48">
        <v>15517069.300000001</v>
      </c>
      <c r="I19" s="48">
        <v>26474455.199999999</v>
      </c>
      <c r="J19" s="48">
        <v>25269015.899999999</v>
      </c>
    </row>
    <row r="20" spans="1:10" ht="63">
      <c r="A20" s="1" t="s">
        <v>42</v>
      </c>
      <c r="B20" s="1" t="s">
        <v>43</v>
      </c>
      <c r="C20" s="2" t="s">
        <v>7</v>
      </c>
      <c r="D20" s="2" t="s">
        <v>8</v>
      </c>
      <c r="E20" s="3" t="s">
        <v>9</v>
      </c>
      <c r="F20" s="48">
        <v>17881.3</v>
      </c>
      <c r="G20" s="48">
        <v>22382</v>
      </c>
      <c r="H20" s="48">
        <v>20759.400000000001</v>
      </c>
      <c r="I20" s="48">
        <v>38163.800000000003</v>
      </c>
      <c r="J20" s="48">
        <v>68534.7</v>
      </c>
    </row>
    <row r="21" spans="1:10" ht="63">
      <c r="A21" s="1" t="s">
        <v>44</v>
      </c>
      <c r="B21" s="1" t="s">
        <v>45</v>
      </c>
      <c r="C21" s="2" t="s">
        <v>7</v>
      </c>
      <c r="D21" s="2" t="s">
        <v>8</v>
      </c>
      <c r="E21" s="3" t="s">
        <v>9</v>
      </c>
      <c r="F21" s="48">
        <v>183706.4</v>
      </c>
      <c r="G21" s="48">
        <v>380561.4</v>
      </c>
      <c r="H21" s="48">
        <v>861254.2</v>
      </c>
      <c r="I21" s="48">
        <v>995443.9</v>
      </c>
      <c r="J21" s="48">
        <v>3185687.8</v>
      </c>
    </row>
    <row r="22" spans="1:10" ht="63">
      <c r="A22" s="1" t="s">
        <v>46</v>
      </c>
      <c r="B22" s="1" t="s">
        <v>47</v>
      </c>
      <c r="C22" s="2" t="s">
        <v>7</v>
      </c>
      <c r="D22" s="2" t="s">
        <v>8</v>
      </c>
      <c r="E22" s="3" t="s">
        <v>9</v>
      </c>
      <c r="F22" s="48">
        <v>2109902.9</v>
      </c>
      <c r="G22" s="48">
        <v>2309704.7000000002</v>
      </c>
      <c r="H22" s="48">
        <v>3998564.6</v>
      </c>
      <c r="I22" s="48">
        <v>3834175.5</v>
      </c>
      <c r="J22" s="48">
        <v>3407268.6</v>
      </c>
    </row>
    <row r="23" spans="1:10" ht="31.5">
      <c r="A23" s="1" t="s">
        <v>48</v>
      </c>
      <c r="B23" s="1" t="s">
        <v>49</v>
      </c>
      <c r="C23" s="2" t="s">
        <v>7</v>
      </c>
      <c r="D23" s="2" t="s">
        <v>8</v>
      </c>
      <c r="E23" s="3" t="s">
        <v>9</v>
      </c>
      <c r="F23" s="48">
        <v>655818.69999999995</v>
      </c>
      <c r="G23" s="48">
        <v>703488.4</v>
      </c>
      <c r="H23" s="48">
        <v>911333.1</v>
      </c>
      <c r="I23" s="49">
        <f>3.44%*27780000</f>
        <v>955632</v>
      </c>
      <c r="J23" s="49">
        <f>2.01%*34750000</f>
        <v>698474.99999999988</v>
      </c>
    </row>
    <row r="24" spans="1:10" ht="63">
      <c r="A24" s="1" t="s">
        <v>50</v>
      </c>
      <c r="B24" s="1" t="s">
        <v>51</v>
      </c>
      <c r="C24" s="2" t="s">
        <v>7</v>
      </c>
      <c r="D24" s="2" t="s">
        <v>8</v>
      </c>
      <c r="E24" s="3" t="s">
        <v>9</v>
      </c>
      <c r="F24" s="48">
        <v>129367</v>
      </c>
      <c r="G24" s="48">
        <v>140961.5</v>
      </c>
      <c r="H24" s="48">
        <v>160564.1</v>
      </c>
      <c r="I24" s="48">
        <v>225469.4</v>
      </c>
      <c r="J24" s="48">
        <v>175140.7</v>
      </c>
    </row>
    <row r="25" spans="1:10" ht="47.25">
      <c r="A25" s="1" t="s">
        <v>52</v>
      </c>
      <c r="B25" s="1" t="s">
        <v>53</v>
      </c>
      <c r="C25" s="2" t="s">
        <v>7</v>
      </c>
      <c r="D25" s="2" t="s">
        <v>8</v>
      </c>
      <c r="E25" s="3" t="s">
        <v>9</v>
      </c>
      <c r="F25" s="48">
        <v>1082.3</v>
      </c>
      <c r="G25" s="48">
        <v>1398.2</v>
      </c>
      <c r="H25" s="48">
        <v>3647.2</v>
      </c>
      <c r="I25" s="48">
        <v>23823.1</v>
      </c>
      <c r="J25" s="48">
        <v>9737.7000000000007</v>
      </c>
    </row>
    <row r="26" spans="1:10" ht="47.25">
      <c r="A26" s="1" t="s">
        <v>54</v>
      </c>
      <c r="B26" s="1" t="s">
        <v>55</v>
      </c>
      <c r="C26" s="2" t="s">
        <v>7</v>
      </c>
      <c r="D26" s="2" t="s">
        <v>8</v>
      </c>
      <c r="E26" s="3" t="s">
        <v>9</v>
      </c>
      <c r="F26" s="48">
        <v>267276.90000000002</v>
      </c>
      <c r="G26" s="48">
        <v>368162.8</v>
      </c>
      <c r="H26" s="48">
        <v>209375.4</v>
      </c>
      <c r="I26" s="48">
        <v>221290</v>
      </c>
      <c r="J26" s="48">
        <v>514591.5</v>
      </c>
    </row>
    <row r="27" spans="1:10" ht="47.25">
      <c r="A27" s="1" t="s">
        <v>56</v>
      </c>
      <c r="B27" s="1" t="s">
        <v>57</v>
      </c>
      <c r="C27" s="2" t="s">
        <v>7</v>
      </c>
      <c r="D27" s="2" t="s">
        <v>8</v>
      </c>
      <c r="E27" s="3" t="s">
        <v>9</v>
      </c>
      <c r="F27" s="48" t="s">
        <v>37</v>
      </c>
      <c r="G27" s="48" t="s">
        <v>37</v>
      </c>
      <c r="H27" s="48" t="s">
        <v>37</v>
      </c>
      <c r="I27" s="48" t="s">
        <v>37</v>
      </c>
      <c r="J27" s="48">
        <v>2256</v>
      </c>
    </row>
    <row r="28" spans="1:10" ht="63">
      <c r="A28" s="1" t="s">
        <v>58</v>
      </c>
      <c r="B28" s="1" t="s">
        <v>59</v>
      </c>
      <c r="C28" s="2" t="s">
        <v>7</v>
      </c>
      <c r="D28" s="2" t="s">
        <v>8</v>
      </c>
      <c r="E28" s="3" t="s">
        <v>9</v>
      </c>
      <c r="F28" s="48">
        <v>5421662.2999999998</v>
      </c>
      <c r="G28" s="48">
        <v>5436751.2000000002</v>
      </c>
      <c r="H28" s="48">
        <v>6837785</v>
      </c>
      <c r="I28" s="48">
        <v>11644273.4</v>
      </c>
      <c r="J28" s="48">
        <v>10097565</v>
      </c>
    </row>
    <row r="29" spans="1:10" ht="63">
      <c r="A29" s="1" t="s">
        <v>60</v>
      </c>
      <c r="B29" s="1" t="s">
        <v>61</v>
      </c>
      <c r="C29" s="2" t="s">
        <v>7</v>
      </c>
      <c r="D29" s="2" t="s">
        <v>8</v>
      </c>
      <c r="E29" s="3" t="s">
        <v>9</v>
      </c>
      <c r="F29" s="48">
        <v>64633.8</v>
      </c>
      <c r="G29" s="48">
        <v>125021.9</v>
      </c>
      <c r="H29" s="48">
        <v>306831.7</v>
      </c>
      <c r="I29" s="48">
        <v>282370.90000000002</v>
      </c>
      <c r="J29" s="48">
        <v>384081.2</v>
      </c>
    </row>
    <row r="30" spans="1:10" ht="47.25">
      <c r="A30" s="1" t="s">
        <v>62</v>
      </c>
      <c r="B30" s="1" t="s">
        <v>63</v>
      </c>
      <c r="C30" s="2" t="s">
        <v>7</v>
      </c>
      <c r="D30" s="2" t="s">
        <v>8</v>
      </c>
      <c r="E30" s="3" t="s">
        <v>9</v>
      </c>
      <c r="F30" s="48">
        <v>468284.8</v>
      </c>
      <c r="G30" s="48">
        <v>914601.9</v>
      </c>
      <c r="H30" s="48">
        <v>1116471.3999999999</v>
      </c>
      <c r="I30" s="48">
        <v>1748931.7</v>
      </c>
      <c r="J30" s="48">
        <v>1899212.1</v>
      </c>
    </row>
    <row r="31" spans="1:10" ht="47.25">
      <c r="A31" s="1" t="s">
        <v>64</v>
      </c>
      <c r="B31" s="1" t="s">
        <v>65</v>
      </c>
      <c r="C31" s="2" t="s">
        <v>7</v>
      </c>
      <c r="D31" s="2" t="s">
        <v>8</v>
      </c>
      <c r="E31" s="3" t="s">
        <v>9</v>
      </c>
      <c r="F31" s="48">
        <v>40939.699999999997</v>
      </c>
      <c r="G31" s="48">
        <v>36839.1</v>
      </c>
      <c r="H31" s="48">
        <v>319757.7</v>
      </c>
      <c r="I31" s="48">
        <v>395552</v>
      </c>
      <c r="J31" s="48">
        <v>105162</v>
      </c>
    </row>
    <row r="32" spans="1:10" ht="47.25">
      <c r="A32" s="1" t="s">
        <v>66</v>
      </c>
      <c r="B32" s="1" t="s">
        <v>67</v>
      </c>
      <c r="C32" s="2" t="s">
        <v>7</v>
      </c>
      <c r="D32" s="2" t="s">
        <v>8</v>
      </c>
      <c r="E32" s="3" t="s">
        <v>9</v>
      </c>
      <c r="F32" s="48">
        <v>26474.7</v>
      </c>
      <c r="G32" s="48">
        <v>25493.3</v>
      </c>
      <c r="H32" s="48">
        <v>150169.20000000001</v>
      </c>
      <c r="I32" s="48">
        <v>143456</v>
      </c>
      <c r="J32" s="48">
        <v>818916</v>
      </c>
    </row>
    <row r="33" spans="1:12" ht="94.5">
      <c r="A33" s="1" t="s">
        <v>68</v>
      </c>
      <c r="B33" s="1" t="s">
        <v>69</v>
      </c>
      <c r="C33" s="2" t="s">
        <v>7</v>
      </c>
      <c r="D33" s="2" t="s">
        <v>8</v>
      </c>
      <c r="E33" s="3" t="s">
        <v>9</v>
      </c>
      <c r="F33" s="48">
        <v>1349465.3</v>
      </c>
      <c r="G33" s="48">
        <v>2319339.7999999998</v>
      </c>
      <c r="H33" s="48">
        <v>1962776.1</v>
      </c>
      <c r="I33" s="48">
        <v>2056077.7</v>
      </c>
      <c r="J33" s="48">
        <v>2295645.7000000002</v>
      </c>
    </row>
    <row r="34" spans="1:12" ht="78.75">
      <c r="A34" s="1" t="s">
        <v>70</v>
      </c>
      <c r="B34" s="1" t="s">
        <v>71</v>
      </c>
      <c r="C34" s="2" t="s">
        <v>7</v>
      </c>
      <c r="D34" s="2" t="s">
        <v>8</v>
      </c>
      <c r="E34" s="3" t="s">
        <v>9</v>
      </c>
      <c r="F34" s="48">
        <v>759273.6</v>
      </c>
      <c r="G34" s="48">
        <v>868031.8</v>
      </c>
      <c r="H34" s="48">
        <v>1219792.1000000001</v>
      </c>
      <c r="I34" s="48">
        <v>1414450.8</v>
      </c>
      <c r="J34" s="48">
        <v>1458163.6</v>
      </c>
    </row>
    <row r="35" spans="1:12" ht="47.25">
      <c r="A35" s="1" t="s">
        <v>72</v>
      </c>
      <c r="B35" s="1" t="s">
        <v>73</v>
      </c>
      <c r="C35" s="2" t="s">
        <v>7</v>
      </c>
      <c r="D35" s="2" t="s">
        <v>8</v>
      </c>
      <c r="E35" s="3" t="s">
        <v>9</v>
      </c>
      <c r="F35" s="48">
        <v>1224370.3999999999</v>
      </c>
      <c r="G35" s="48">
        <v>2318641.7999999998</v>
      </c>
      <c r="H35" s="48">
        <v>3566814.8</v>
      </c>
      <c r="I35" s="48">
        <v>9611601.5999999996</v>
      </c>
      <c r="J35" s="48">
        <v>4507042.5</v>
      </c>
    </row>
    <row r="36" spans="1:12" ht="47.25">
      <c r="A36" s="1" t="s">
        <v>74</v>
      </c>
      <c r="B36" s="1" t="s">
        <v>75</v>
      </c>
      <c r="C36" s="2" t="s">
        <v>7</v>
      </c>
      <c r="D36" s="2" t="s">
        <v>8</v>
      </c>
      <c r="E36" s="3" t="s">
        <v>9</v>
      </c>
      <c r="F36" s="48">
        <v>18943</v>
      </c>
      <c r="G36" s="48">
        <v>47289.1</v>
      </c>
      <c r="H36" s="48">
        <v>539110.6</v>
      </c>
      <c r="I36" s="48">
        <v>1253745.8</v>
      </c>
      <c r="J36" s="48">
        <v>259358.7</v>
      </c>
    </row>
    <row r="37" spans="1:12" ht="63">
      <c r="A37" s="1" t="s">
        <v>76</v>
      </c>
      <c r="B37" s="1" t="s">
        <v>77</v>
      </c>
      <c r="C37" s="2" t="s">
        <v>7</v>
      </c>
      <c r="D37" s="2" t="s">
        <v>8</v>
      </c>
      <c r="E37" s="3" t="s">
        <v>9</v>
      </c>
      <c r="F37" s="48">
        <v>7299831.2999999998</v>
      </c>
      <c r="G37" s="48">
        <v>9079590.6999999993</v>
      </c>
      <c r="H37" s="48">
        <v>12184217.1</v>
      </c>
      <c r="I37" s="48">
        <v>13857780</v>
      </c>
      <c r="J37" s="48">
        <v>13719090</v>
      </c>
    </row>
    <row r="38" spans="1:12" ht="63">
      <c r="A38" s="1" t="s">
        <v>78</v>
      </c>
      <c r="B38" s="1" t="s">
        <v>79</v>
      </c>
      <c r="C38" s="2" t="s">
        <v>7</v>
      </c>
      <c r="D38" s="2" t="s">
        <v>8</v>
      </c>
      <c r="E38" s="3" t="s">
        <v>9</v>
      </c>
      <c r="F38" s="48">
        <v>83990</v>
      </c>
      <c r="G38" s="48">
        <v>219372</v>
      </c>
      <c r="H38" s="48">
        <v>390972.9</v>
      </c>
      <c r="I38" s="48">
        <v>522285</v>
      </c>
      <c r="J38" s="48">
        <v>1015357</v>
      </c>
    </row>
    <row r="39" spans="1:12" ht="47.25">
      <c r="A39" s="1" t="s">
        <v>80</v>
      </c>
      <c r="B39" s="1" t="s">
        <v>81</v>
      </c>
      <c r="C39" s="2" t="s">
        <v>7</v>
      </c>
      <c r="D39" s="2" t="s">
        <v>8</v>
      </c>
      <c r="E39" s="3" t="s">
        <v>9</v>
      </c>
      <c r="F39" s="48">
        <v>276561.90000000002</v>
      </c>
      <c r="G39" s="48">
        <v>403066.8</v>
      </c>
      <c r="H39" s="48">
        <v>653359.4</v>
      </c>
      <c r="I39" s="48">
        <v>405152.9</v>
      </c>
      <c r="J39" s="48">
        <v>709620.3</v>
      </c>
    </row>
    <row r="40" spans="1:12" ht="78.75">
      <c r="A40" s="1" t="s">
        <v>82</v>
      </c>
      <c r="B40" s="1" t="s">
        <v>83</v>
      </c>
      <c r="C40" s="2" t="s">
        <v>7</v>
      </c>
      <c r="D40" s="2" t="s">
        <v>8</v>
      </c>
      <c r="E40" s="3" t="s">
        <v>9</v>
      </c>
      <c r="F40" s="48">
        <v>4065740</v>
      </c>
      <c r="G40" s="48">
        <v>4650271.8</v>
      </c>
      <c r="H40" s="48">
        <v>4753241.5999999996</v>
      </c>
      <c r="I40" s="48">
        <v>4676243.3</v>
      </c>
      <c r="J40" s="48">
        <v>5288067.8</v>
      </c>
    </row>
    <row r="41" spans="1:12" ht="78.75">
      <c r="A41" s="1" t="s">
        <v>84</v>
      </c>
      <c r="B41" s="1" t="s">
        <v>85</v>
      </c>
      <c r="C41" s="2" t="s">
        <v>7</v>
      </c>
      <c r="D41" s="2" t="s">
        <v>8</v>
      </c>
      <c r="E41" s="3" t="s">
        <v>9</v>
      </c>
      <c r="F41" s="48">
        <v>308399.8</v>
      </c>
      <c r="G41" s="48">
        <v>364601.8</v>
      </c>
      <c r="H41" s="48">
        <v>412365.8</v>
      </c>
      <c r="I41" s="48">
        <v>502002.9</v>
      </c>
      <c r="J41" s="48">
        <v>589782.4</v>
      </c>
    </row>
    <row r="42" spans="1:12" ht="47.25">
      <c r="A42" s="1" t="s">
        <v>86</v>
      </c>
      <c r="B42" s="1" t="s">
        <v>87</v>
      </c>
      <c r="C42" s="2" t="s">
        <v>7</v>
      </c>
      <c r="D42" s="2" t="s">
        <v>8</v>
      </c>
      <c r="E42" s="3" t="s">
        <v>9</v>
      </c>
      <c r="F42" s="48">
        <v>104678.2</v>
      </c>
      <c r="G42" s="48">
        <v>605810.6</v>
      </c>
      <c r="H42" s="48">
        <v>1650358.8</v>
      </c>
      <c r="I42" s="48">
        <v>1809609</v>
      </c>
      <c r="J42" s="48">
        <v>1592783.4</v>
      </c>
    </row>
    <row r="43" spans="1:12" ht="63">
      <c r="A43" s="1" t="s">
        <v>88</v>
      </c>
      <c r="B43" s="1" t="s">
        <v>89</v>
      </c>
      <c r="C43" s="2" t="s">
        <v>7</v>
      </c>
      <c r="D43" s="2" t="s">
        <v>8</v>
      </c>
      <c r="E43" s="3" t="s">
        <v>9</v>
      </c>
      <c r="F43" s="48">
        <v>23827</v>
      </c>
      <c r="G43" s="48">
        <v>288362.59999999998</v>
      </c>
      <c r="H43" s="48">
        <v>275896.8</v>
      </c>
      <c r="I43" s="48">
        <v>251157</v>
      </c>
      <c r="J43" s="48">
        <v>288627.7</v>
      </c>
    </row>
    <row r="44" spans="1:12" ht="47.25">
      <c r="A44" s="1" t="s">
        <v>90</v>
      </c>
      <c r="B44" s="1" t="s">
        <v>91</v>
      </c>
      <c r="C44" s="2" t="s">
        <v>7</v>
      </c>
      <c r="D44" s="2" t="s">
        <v>8</v>
      </c>
      <c r="E44" s="3" t="s">
        <v>9</v>
      </c>
      <c r="F44" s="48">
        <v>33739</v>
      </c>
      <c r="G44" s="48">
        <v>75089.899999999994</v>
      </c>
      <c r="H44" s="48">
        <v>78656.399999999994</v>
      </c>
      <c r="I44" s="48">
        <v>120402.2</v>
      </c>
      <c r="J44" s="48">
        <v>194973.7</v>
      </c>
      <c r="L44" s="49"/>
    </row>
    <row r="45" spans="1:12" ht="63">
      <c r="A45" s="1" t="s">
        <v>92</v>
      </c>
      <c r="B45" s="1" t="s">
        <v>93</v>
      </c>
      <c r="C45" s="2" t="s">
        <v>7</v>
      </c>
      <c r="D45" s="2" t="s">
        <v>8</v>
      </c>
      <c r="E45" s="3" t="s">
        <v>9</v>
      </c>
      <c r="F45" s="48">
        <v>458223.8</v>
      </c>
      <c r="G45" s="48">
        <v>456410.9</v>
      </c>
      <c r="H45" s="48">
        <v>245744.6</v>
      </c>
      <c r="I45" s="48">
        <v>186498</v>
      </c>
      <c r="J45" s="48">
        <v>274150.7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DATA BRM</vt:lpstr>
      <vt:lpstr>Screen Criteria</vt:lpstr>
      <vt:lpstr>Aggregates</vt:lpstr>
      <vt:lpstr>DATA MENTAH</vt:lpstr>
      <vt:lpstr>DATA OLAHAN</vt:lpstr>
      <vt:lpstr>LDR</vt:lpstr>
      <vt:lpstr>ROA</vt:lpstr>
      <vt:lpstr>BOPO</vt:lpstr>
      <vt:lpstr>NPL</vt:lpstr>
      <vt:lpstr>BANK SIZE</vt:lpstr>
      <vt:lpstr>CAR</vt:lpstr>
      <vt:lpstr>formula</vt:lpstr>
      <vt:lpstr>formula (2)</vt:lpstr>
      <vt:lpstr>Sheet1</vt:lpstr>
      <vt:lpstr>Sheet2</vt:lpstr>
      <vt:lpstr>PRINT SCREEN TERBARU</vt:lpstr>
      <vt:lpstr>Aggregates!Print_Titles</vt:lpstr>
      <vt:lpstr>'DATA MENTAH'!Print_Titles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user_2</cp:lastModifiedBy>
  <dcterms:created xsi:type="dcterms:W3CDTF">2018-04-26T05:10:09Z</dcterms:created>
  <dcterms:modified xsi:type="dcterms:W3CDTF">2018-06-06T06:52:40Z</dcterms:modified>
</cp:coreProperties>
</file>